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00" windowWidth="22716" windowHeight="10788"/>
  </bookViews>
  <sheets>
    <sheet name="Fig3a_Olig2" sheetId="11" r:id="rId1"/>
    <sheet name="Fig3_PDGFR_Ki67_Idu" sheetId="12" r:id="rId2"/>
    <sheet name="Figs_ISH_OLs" sheetId="8" r:id="rId3"/>
    <sheet name="Sheet1" sheetId="13" r:id="rId4"/>
  </sheets>
  <calcPr calcId="144525"/>
</workbook>
</file>

<file path=xl/calcChain.xml><?xml version="1.0" encoding="utf-8"?>
<calcChain xmlns="http://schemas.openxmlformats.org/spreadsheetml/2006/main">
  <c r="C8" i="8" l="1"/>
  <c r="C17" i="8"/>
  <c r="C32" i="8"/>
  <c r="C41" i="8"/>
  <c r="C57" i="8"/>
  <c r="C66" i="8"/>
  <c r="C81" i="8"/>
  <c r="C90" i="8"/>
  <c r="C113" i="8"/>
  <c r="F124" i="8"/>
  <c r="F125" i="8"/>
  <c r="F126" i="8"/>
  <c r="F127" i="8"/>
  <c r="B5" i="8"/>
  <c r="B6" i="8"/>
  <c r="B7" i="8"/>
  <c r="B4" i="8"/>
  <c r="B14" i="8"/>
  <c r="B15" i="8"/>
  <c r="B16" i="8"/>
  <c r="B13" i="8"/>
  <c r="C29" i="8"/>
  <c r="C30" i="8"/>
  <c r="C31" i="8"/>
  <c r="L29" i="8"/>
  <c r="L30" i="8"/>
  <c r="L31" i="8"/>
  <c r="B29" i="8"/>
  <c r="B30" i="8"/>
  <c r="B31" i="8"/>
  <c r="B28" i="8"/>
  <c r="B38" i="8"/>
  <c r="B39" i="8"/>
  <c r="B40" i="8"/>
  <c r="B37" i="8"/>
  <c r="B54" i="8"/>
  <c r="B55" i="8"/>
  <c r="B56" i="8"/>
  <c r="B53" i="8"/>
  <c r="B63" i="8"/>
  <c r="B64" i="8"/>
  <c r="B65" i="8"/>
  <c r="B62" i="8"/>
  <c r="B78" i="8"/>
  <c r="B79" i="8"/>
  <c r="B80" i="8"/>
  <c r="B77" i="8"/>
  <c r="B87" i="8"/>
  <c r="B88" i="8"/>
  <c r="B89" i="8"/>
  <c r="B86" i="8"/>
  <c r="B101" i="8"/>
  <c r="B102" i="8"/>
  <c r="B103" i="8"/>
  <c r="B100" i="8"/>
  <c r="B110" i="8"/>
  <c r="B111" i="8"/>
  <c r="B112" i="8"/>
  <c r="B109" i="8"/>
  <c r="B134" i="8"/>
  <c r="B135" i="8"/>
  <c r="B136" i="8"/>
  <c r="B137" i="8"/>
  <c r="B133" i="8"/>
  <c r="B124" i="8"/>
  <c r="B125" i="8"/>
  <c r="B126" i="8"/>
  <c r="B127" i="8"/>
  <c r="B123" i="8"/>
  <c r="F135" i="8"/>
  <c r="L134" i="8"/>
  <c r="L135" i="8"/>
  <c r="L136" i="8"/>
  <c r="L137" i="8"/>
  <c r="L124" i="8"/>
  <c r="L125" i="8"/>
  <c r="L126" i="8"/>
  <c r="L127" i="8"/>
  <c r="K128" i="8"/>
  <c r="T37" i="12"/>
  <c r="T38" i="12"/>
  <c r="U38" i="12" s="1"/>
  <c r="T39" i="12"/>
  <c r="U39" i="12" s="1"/>
  <c r="T40" i="12"/>
  <c r="U40" i="12" s="1"/>
  <c r="U37" i="12"/>
  <c r="R37" i="12"/>
  <c r="R38" i="12"/>
  <c r="R39" i="12"/>
  <c r="R40" i="12"/>
  <c r="O37" i="12"/>
  <c r="O38" i="12"/>
  <c r="O39" i="12"/>
  <c r="O40" i="12"/>
  <c r="T27" i="12"/>
  <c r="T28" i="12"/>
  <c r="T29" i="12"/>
  <c r="T30" i="12"/>
  <c r="I29" i="12" l="1"/>
  <c r="I30" i="12"/>
  <c r="F29" i="12"/>
  <c r="F30" i="12"/>
  <c r="C29" i="12"/>
  <c r="C30" i="12"/>
  <c r="C39" i="12"/>
  <c r="C40" i="12"/>
  <c r="F39" i="12"/>
  <c r="F40" i="12"/>
  <c r="I39" i="12"/>
  <c r="I40" i="12"/>
  <c r="H39" i="12"/>
  <c r="H40" i="12"/>
  <c r="H29" i="12"/>
  <c r="H30" i="12"/>
  <c r="H16" i="12"/>
  <c r="I16" i="12" s="1"/>
  <c r="F16" i="12"/>
  <c r="C16" i="12"/>
  <c r="F7" i="12"/>
  <c r="C7" i="12"/>
  <c r="H5" i="12"/>
  <c r="H6" i="12"/>
  <c r="H7" i="12"/>
  <c r="C5" i="11"/>
  <c r="C6" i="11"/>
  <c r="C7" i="11"/>
  <c r="K141" i="8"/>
  <c r="J141" i="8"/>
  <c r="H141" i="8"/>
  <c r="G141" i="8"/>
  <c r="E141" i="8"/>
  <c r="D141" i="8"/>
  <c r="K140" i="8"/>
  <c r="H140" i="8"/>
  <c r="E140" i="8"/>
  <c r="K139" i="8"/>
  <c r="H139" i="8"/>
  <c r="E139" i="8"/>
  <c r="K138" i="8"/>
  <c r="H138" i="8"/>
  <c r="E138" i="8"/>
  <c r="K130" i="8"/>
  <c r="H130" i="8"/>
  <c r="E130" i="8"/>
  <c r="K129" i="8"/>
  <c r="H129" i="8"/>
  <c r="E129" i="8"/>
  <c r="H128" i="8"/>
  <c r="E128" i="8"/>
  <c r="K116" i="8"/>
  <c r="H116" i="8"/>
  <c r="E116" i="8"/>
  <c r="K115" i="8"/>
  <c r="H115" i="8"/>
  <c r="E115" i="8"/>
  <c r="K114" i="8"/>
  <c r="H114" i="8"/>
  <c r="E114" i="8"/>
  <c r="K113" i="8"/>
  <c r="H113" i="8"/>
  <c r="E113" i="8"/>
  <c r="K106" i="8"/>
  <c r="H106" i="8"/>
  <c r="E106" i="8"/>
  <c r="K105" i="8"/>
  <c r="L111" i="8" s="1"/>
  <c r="H105" i="8"/>
  <c r="I111" i="8" s="1"/>
  <c r="E105" i="8"/>
  <c r="F111" i="8" s="1"/>
  <c r="K104" i="8"/>
  <c r="H104" i="8"/>
  <c r="E104" i="8"/>
  <c r="L100" i="8"/>
  <c r="K93" i="8"/>
  <c r="J93" i="8"/>
  <c r="H93" i="8"/>
  <c r="G93" i="8"/>
  <c r="E93" i="8"/>
  <c r="D93" i="8"/>
  <c r="K92" i="8"/>
  <c r="H92" i="8"/>
  <c r="E92" i="8"/>
  <c r="K91" i="8"/>
  <c r="H91" i="8"/>
  <c r="E91" i="8"/>
  <c r="K90" i="8"/>
  <c r="H90" i="8"/>
  <c r="E90" i="8"/>
  <c r="K83" i="8"/>
  <c r="H83" i="8"/>
  <c r="E83" i="8"/>
  <c r="K82" i="8"/>
  <c r="L87" i="8" s="1"/>
  <c r="H82" i="8"/>
  <c r="I87" i="8" s="1"/>
  <c r="E82" i="8"/>
  <c r="F86" i="8" s="1"/>
  <c r="K81" i="8"/>
  <c r="H81" i="8"/>
  <c r="E81" i="8"/>
  <c r="K69" i="8"/>
  <c r="H69" i="8"/>
  <c r="E69" i="8"/>
  <c r="K68" i="8"/>
  <c r="H68" i="8"/>
  <c r="E68" i="8"/>
  <c r="K67" i="8"/>
  <c r="H67" i="8"/>
  <c r="E67" i="8"/>
  <c r="K66" i="8"/>
  <c r="H66" i="8"/>
  <c r="E66" i="8"/>
  <c r="I64" i="8"/>
  <c r="K59" i="8"/>
  <c r="H59" i="8"/>
  <c r="E59" i="8"/>
  <c r="K58" i="8"/>
  <c r="L54" i="8" s="1"/>
  <c r="H58" i="8"/>
  <c r="I54" i="8" s="1"/>
  <c r="E58" i="8"/>
  <c r="F62" i="8" s="1"/>
  <c r="K57" i="8"/>
  <c r="H57" i="8"/>
  <c r="E57" i="8"/>
  <c r="I55" i="8"/>
  <c r="K44" i="8"/>
  <c r="H44" i="8"/>
  <c r="E44" i="8"/>
  <c r="K43" i="8"/>
  <c r="H43" i="8"/>
  <c r="E43" i="8"/>
  <c r="K42" i="8"/>
  <c r="H42" i="8"/>
  <c r="E42" i="8"/>
  <c r="K41" i="8"/>
  <c r="H41" i="8"/>
  <c r="E41" i="8"/>
  <c r="K34" i="8"/>
  <c r="H34" i="8"/>
  <c r="E34" i="8"/>
  <c r="K33" i="8"/>
  <c r="L39" i="8" s="1"/>
  <c r="H33" i="8"/>
  <c r="E33" i="8"/>
  <c r="K32" i="8"/>
  <c r="H32" i="8"/>
  <c r="E32" i="8"/>
  <c r="K20" i="8"/>
  <c r="J20" i="8"/>
  <c r="H20" i="8"/>
  <c r="G20" i="8"/>
  <c r="E20" i="8"/>
  <c r="D20" i="8"/>
  <c r="K19" i="8"/>
  <c r="H19" i="8"/>
  <c r="E19" i="8"/>
  <c r="K18" i="8"/>
  <c r="H18" i="8"/>
  <c r="E18" i="8"/>
  <c r="K17" i="8"/>
  <c r="H17" i="8"/>
  <c r="E17" i="8"/>
  <c r="K10" i="8"/>
  <c r="H10" i="8"/>
  <c r="E10" i="8"/>
  <c r="K9" i="8"/>
  <c r="L15" i="8" s="1"/>
  <c r="H9" i="8"/>
  <c r="I15" i="8" s="1"/>
  <c r="E9" i="8"/>
  <c r="F7" i="8" s="1"/>
  <c r="K8" i="8"/>
  <c r="H8" i="8"/>
  <c r="E8" i="8"/>
  <c r="F6" i="8"/>
  <c r="Q44" i="12"/>
  <c r="N44" i="12"/>
  <c r="E44" i="12"/>
  <c r="B44" i="12"/>
  <c r="Q43" i="12"/>
  <c r="N43" i="12"/>
  <c r="E43" i="12"/>
  <c r="B43" i="12"/>
  <c r="Q42" i="12"/>
  <c r="N42" i="12"/>
  <c r="E42" i="12"/>
  <c r="B42" i="12"/>
  <c r="Q41" i="12"/>
  <c r="N41" i="12"/>
  <c r="E41" i="12"/>
  <c r="B41" i="12"/>
  <c r="H38" i="12"/>
  <c r="H43" i="12" s="1"/>
  <c r="H37" i="12"/>
  <c r="T36" i="12"/>
  <c r="R36" i="12"/>
  <c r="H36" i="12"/>
  <c r="Q33" i="12"/>
  <c r="N33" i="12"/>
  <c r="E33" i="12"/>
  <c r="B33" i="12"/>
  <c r="Q32" i="12"/>
  <c r="R26" i="12" s="1"/>
  <c r="N32" i="12"/>
  <c r="E32" i="12"/>
  <c r="F38" i="12" s="1"/>
  <c r="B32" i="12"/>
  <c r="C38" i="12" s="1"/>
  <c r="Q31" i="12"/>
  <c r="N31" i="12"/>
  <c r="E31" i="12"/>
  <c r="B31" i="12"/>
  <c r="H28" i="12"/>
  <c r="F28" i="12"/>
  <c r="C28" i="12"/>
  <c r="H27" i="12"/>
  <c r="F27" i="12"/>
  <c r="C27" i="12"/>
  <c r="C33" i="12" s="1"/>
  <c r="T26" i="12"/>
  <c r="H26" i="12"/>
  <c r="F26" i="12"/>
  <c r="C26" i="12"/>
  <c r="E20" i="12"/>
  <c r="B20" i="12"/>
  <c r="E19" i="12"/>
  <c r="B19" i="12"/>
  <c r="E18" i="12"/>
  <c r="B18" i="12"/>
  <c r="E17" i="12"/>
  <c r="B17" i="12"/>
  <c r="H15" i="12"/>
  <c r="H14" i="12"/>
  <c r="H18" i="12" s="1"/>
  <c r="H13" i="12"/>
  <c r="E10" i="12"/>
  <c r="B10" i="12"/>
  <c r="E9" i="12"/>
  <c r="B9" i="12"/>
  <c r="C15" i="12" s="1"/>
  <c r="C6" i="12"/>
  <c r="H4" i="12"/>
  <c r="B24" i="11"/>
  <c r="B23" i="11"/>
  <c r="B22" i="11"/>
  <c r="B21" i="11"/>
  <c r="B12" i="11"/>
  <c r="B11" i="11"/>
  <c r="C20" i="11" s="1"/>
  <c r="B10" i="11"/>
  <c r="F31" i="8" l="1"/>
  <c r="F30" i="8"/>
  <c r="F29" i="8"/>
  <c r="I30" i="8"/>
  <c r="I31" i="8"/>
  <c r="I29" i="8"/>
  <c r="I124" i="8"/>
  <c r="I125" i="8"/>
  <c r="I134" i="8"/>
  <c r="I136" i="8"/>
  <c r="I137" i="8"/>
  <c r="I126" i="8"/>
  <c r="I127" i="8"/>
  <c r="I135" i="8"/>
  <c r="I79" i="8"/>
  <c r="L79" i="8"/>
  <c r="I63" i="8"/>
  <c r="I77" i="8"/>
  <c r="I88" i="8"/>
  <c r="F133" i="8"/>
  <c r="F15" i="8"/>
  <c r="B138" i="8"/>
  <c r="L77" i="8"/>
  <c r="I89" i="8"/>
  <c r="I90" i="8" s="1"/>
  <c r="L80" i="8"/>
  <c r="I56" i="8"/>
  <c r="I58" i="8" s="1"/>
  <c r="I65" i="8"/>
  <c r="I68" i="8" s="1"/>
  <c r="L89" i="8"/>
  <c r="I78" i="8"/>
  <c r="I86" i="8"/>
  <c r="I92" i="8" s="1"/>
  <c r="L28" i="8"/>
  <c r="L38" i="8"/>
  <c r="I53" i="8"/>
  <c r="I59" i="8" s="1"/>
  <c r="B68" i="8"/>
  <c r="L86" i="8"/>
  <c r="L33" i="8"/>
  <c r="L102" i="8"/>
  <c r="I57" i="8"/>
  <c r="I62" i="8"/>
  <c r="I80" i="8"/>
  <c r="F102" i="8"/>
  <c r="B140" i="8"/>
  <c r="B18" i="8"/>
  <c r="F56" i="8"/>
  <c r="L133" i="8"/>
  <c r="L78" i="8"/>
  <c r="L103" i="8"/>
  <c r="F55" i="8"/>
  <c r="F65" i="8"/>
  <c r="L101" i="8"/>
  <c r="R30" i="12"/>
  <c r="R27" i="12"/>
  <c r="R32" i="12" s="1"/>
  <c r="R28" i="12"/>
  <c r="R29" i="12"/>
  <c r="O36" i="12"/>
  <c r="O29" i="12"/>
  <c r="O27" i="12"/>
  <c r="O28" i="12"/>
  <c r="O30" i="12"/>
  <c r="T31" i="12"/>
  <c r="R33" i="12"/>
  <c r="T33" i="12"/>
  <c r="L110" i="8"/>
  <c r="L109" i="8"/>
  <c r="F87" i="8"/>
  <c r="F77" i="8"/>
  <c r="I39" i="8"/>
  <c r="I38" i="8"/>
  <c r="I28" i="8"/>
  <c r="I34" i="8" s="1"/>
  <c r="I40" i="8"/>
  <c r="I37" i="8"/>
  <c r="H41" i="12"/>
  <c r="F33" i="12"/>
  <c r="H32" i="12"/>
  <c r="I38" i="12" s="1"/>
  <c r="C31" i="12"/>
  <c r="C4" i="12"/>
  <c r="C5" i="12"/>
  <c r="C10" i="12" s="1"/>
  <c r="C9" i="11"/>
  <c r="F5" i="8"/>
  <c r="F9" i="8" s="1"/>
  <c r="F16" i="8"/>
  <c r="F4" i="8"/>
  <c r="B9" i="8"/>
  <c r="C13" i="8" s="1"/>
  <c r="F14" i="8"/>
  <c r="I7" i="8"/>
  <c r="I14" i="8"/>
  <c r="I6" i="8"/>
  <c r="L4" i="8"/>
  <c r="L14" i="8"/>
  <c r="L6" i="8"/>
  <c r="B8" i="8"/>
  <c r="C15" i="11"/>
  <c r="C4" i="11"/>
  <c r="C19" i="11"/>
  <c r="C8" i="11"/>
  <c r="T43" i="12"/>
  <c r="T41" i="12"/>
  <c r="T44" i="12"/>
  <c r="T42" i="12"/>
  <c r="C16" i="11"/>
  <c r="I26" i="12"/>
  <c r="H10" i="12"/>
  <c r="H20" i="12"/>
  <c r="B10" i="8"/>
  <c r="B33" i="8"/>
  <c r="C39" i="8" s="1"/>
  <c r="F40" i="8"/>
  <c r="B104" i="8"/>
  <c r="B106" i="8"/>
  <c r="B105" i="8"/>
  <c r="F31" i="12"/>
  <c r="B19" i="8"/>
  <c r="F38" i="8"/>
  <c r="B81" i="8"/>
  <c r="B82" i="8"/>
  <c r="C78" i="8" s="1"/>
  <c r="B83" i="8"/>
  <c r="O26" i="12"/>
  <c r="B32" i="8"/>
  <c r="B67" i="8"/>
  <c r="L62" i="8"/>
  <c r="L64" i="8"/>
  <c r="L53" i="8"/>
  <c r="L56" i="8"/>
  <c r="L65" i="8"/>
  <c r="B116" i="8"/>
  <c r="B115" i="8"/>
  <c r="B114" i="8"/>
  <c r="B113" i="8"/>
  <c r="F15" i="12"/>
  <c r="F14" i="12"/>
  <c r="F13" i="12"/>
  <c r="F6" i="12"/>
  <c r="F5" i="12"/>
  <c r="F4" i="12"/>
  <c r="H19" i="12"/>
  <c r="H17" i="12"/>
  <c r="I37" i="12"/>
  <c r="B41" i="8"/>
  <c r="B44" i="8"/>
  <c r="B43" i="8"/>
  <c r="B42" i="8"/>
  <c r="H9" i="12"/>
  <c r="I15" i="12" s="1"/>
  <c r="C32" i="12"/>
  <c r="B57" i="8"/>
  <c r="B59" i="8"/>
  <c r="B58" i="8"/>
  <c r="C55" i="8" s="1"/>
  <c r="B69" i="8"/>
  <c r="F39" i="8"/>
  <c r="F28" i="8"/>
  <c r="F32" i="12"/>
  <c r="L7" i="8"/>
  <c r="L13" i="8"/>
  <c r="L16" i="8"/>
  <c r="L5" i="8"/>
  <c r="B17" i="8"/>
  <c r="B34" i="8"/>
  <c r="F37" i="8"/>
  <c r="L55" i="8"/>
  <c r="B93" i="8"/>
  <c r="F112" i="8"/>
  <c r="F110" i="8"/>
  <c r="F103" i="8"/>
  <c r="F100" i="8"/>
  <c r="F109" i="8"/>
  <c r="F101" i="8"/>
  <c r="H44" i="12"/>
  <c r="H33" i="12"/>
  <c r="H31" i="12"/>
  <c r="B20" i="8"/>
  <c r="L63" i="8"/>
  <c r="I91" i="8"/>
  <c r="I102" i="8"/>
  <c r="I100" i="8"/>
  <c r="I109" i="8"/>
  <c r="I101" i="8"/>
  <c r="I110" i="8"/>
  <c r="I112" i="8"/>
  <c r="I103" i="8"/>
  <c r="F137" i="8"/>
  <c r="F134" i="8"/>
  <c r="F123" i="8"/>
  <c r="F136" i="8"/>
  <c r="B128" i="8"/>
  <c r="B130" i="8"/>
  <c r="B129" i="8"/>
  <c r="C13" i="12"/>
  <c r="C14" i="12"/>
  <c r="C36" i="12"/>
  <c r="C37" i="12"/>
  <c r="H42" i="12"/>
  <c r="I5" i="8"/>
  <c r="F13" i="8"/>
  <c r="I16" i="8"/>
  <c r="L40" i="8"/>
  <c r="B66" i="8"/>
  <c r="B90" i="8"/>
  <c r="C86" i="8"/>
  <c r="I133" i="8"/>
  <c r="I123" i="8"/>
  <c r="F36" i="12"/>
  <c r="F37" i="12"/>
  <c r="I13" i="8"/>
  <c r="L37" i="8"/>
  <c r="F53" i="8"/>
  <c r="B92" i="8"/>
  <c r="L123" i="8"/>
  <c r="T32" i="12"/>
  <c r="I4" i="8"/>
  <c r="F63" i="8"/>
  <c r="F64" i="8"/>
  <c r="F54" i="8"/>
  <c r="F88" i="8"/>
  <c r="F78" i="8"/>
  <c r="F89" i="8"/>
  <c r="F79" i="8"/>
  <c r="F80" i="8"/>
  <c r="B91" i="8"/>
  <c r="B141" i="8"/>
  <c r="L88" i="8"/>
  <c r="L112" i="8"/>
  <c r="B139" i="8"/>
  <c r="C16" i="8" l="1"/>
  <c r="C135" i="8"/>
  <c r="C125" i="8"/>
  <c r="F10" i="8"/>
  <c r="I83" i="8"/>
  <c r="I32" i="8"/>
  <c r="L90" i="8"/>
  <c r="L83" i="8"/>
  <c r="C14" i="8"/>
  <c r="C4" i="8"/>
  <c r="I69" i="8"/>
  <c r="L105" i="8"/>
  <c r="L140" i="8"/>
  <c r="C6" i="8"/>
  <c r="C15" i="8"/>
  <c r="I81" i="8"/>
  <c r="I66" i="8"/>
  <c r="I93" i="8"/>
  <c r="L106" i="8"/>
  <c r="I33" i="8"/>
  <c r="F20" i="8"/>
  <c r="L34" i="8"/>
  <c r="C124" i="8"/>
  <c r="C126" i="8"/>
  <c r="L82" i="8"/>
  <c r="L32" i="8"/>
  <c r="L81" i="8"/>
  <c r="I67" i="8"/>
  <c r="L93" i="8"/>
  <c r="I44" i="8"/>
  <c r="C5" i="8"/>
  <c r="I82" i="8"/>
  <c r="F66" i="8"/>
  <c r="I42" i="8"/>
  <c r="F8" i="8"/>
  <c r="I41" i="8"/>
  <c r="F139" i="8"/>
  <c r="F140" i="8"/>
  <c r="C136" i="8"/>
  <c r="C127" i="8"/>
  <c r="O42" i="12"/>
  <c r="U29" i="12"/>
  <c r="U30" i="12"/>
  <c r="U27" i="12"/>
  <c r="U28" i="12"/>
  <c r="R44" i="12"/>
  <c r="O43" i="12"/>
  <c r="O41" i="12"/>
  <c r="R43" i="12"/>
  <c r="R41" i="12"/>
  <c r="R42" i="12"/>
  <c r="L104" i="8"/>
  <c r="C101" i="8"/>
  <c r="C103" i="8"/>
  <c r="C102" i="8"/>
  <c r="C110" i="8"/>
  <c r="C111" i="8"/>
  <c r="C109" i="8"/>
  <c r="C87" i="8"/>
  <c r="F82" i="8"/>
  <c r="C88" i="8"/>
  <c r="C77" i="8"/>
  <c r="F81" i="8"/>
  <c r="F91" i="8"/>
  <c r="I43" i="8"/>
  <c r="I28" i="12"/>
  <c r="I36" i="12"/>
  <c r="I42" i="12" s="1"/>
  <c r="I27" i="12"/>
  <c r="I44" i="12" s="1"/>
  <c r="I7" i="12"/>
  <c r="I6" i="12"/>
  <c r="C9" i="12"/>
  <c r="I5" i="12"/>
  <c r="C7" i="8"/>
  <c r="L20" i="8"/>
  <c r="C40" i="8"/>
  <c r="L130" i="8"/>
  <c r="L129" i="8"/>
  <c r="L128" i="8"/>
  <c r="L141" i="8"/>
  <c r="L44" i="8"/>
  <c r="L41" i="8"/>
  <c r="L42" i="8"/>
  <c r="L43" i="8"/>
  <c r="I130" i="8"/>
  <c r="I129" i="8"/>
  <c r="I128" i="8"/>
  <c r="I141" i="8"/>
  <c r="L92" i="8"/>
  <c r="I13" i="12"/>
  <c r="L67" i="8"/>
  <c r="L66" i="8"/>
  <c r="L68" i="8"/>
  <c r="F93" i="8"/>
  <c r="C89" i="8"/>
  <c r="C80" i="8"/>
  <c r="C79" i="8"/>
  <c r="I14" i="12"/>
  <c r="C28" i="8"/>
  <c r="C23" i="11"/>
  <c r="C22" i="11"/>
  <c r="C21" i="11"/>
  <c r="I20" i="8"/>
  <c r="I10" i="8"/>
  <c r="I9" i="8"/>
  <c r="I8" i="8"/>
  <c r="C18" i="12"/>
  <c r="C19" i="12"/>
  <c r="C17" i="12"/>
  <c r="F83" i="8"/>
  <c r="I4" i="12"/>
  <c r="L113" i="8"/>
  <c r="L114" i="8"/>
  <c r="L115" i="8"/>
  <c r="I140" i="8"/>
  <c r="I139" i="8"/>
  <c r="I138" i="8"/>
  <c r="L139" i="8"/>
  <c r="F115" i="8"/>
  <c r="F114" i="8"/>
  <c r="F113" i="8"/>
  <c r="F90" i="8"/>
  <c r="C37" i="8"/>
  <c r="O44" i="12"/>
  <c r="O33" i="12"/>
  <c r="O32" i="12"/>
  <c r="F68" i="8"/>
  <c r="C63" i="8"/>
  <c r="F59" i="8"/>
  <c r="F57" i="8"/>
  <c r="F58" i="8"/>
  <c r="F116" i="8"/>
  <c r="F106" i="8"/>
  <c r="F105" i="8"/>
  <c r="F104" i="8"/>
  <c r="L116" i="8"/>
  <c r="F67" i="8"/>
  <c r="L8" i="8"/>
  <c r="U26" i="12"/>
  <c r="F69" i="8"/>
  <c r="L19" i="8"/>
  <c r="L18" i="8"/>
  <c r="L17" i="8"/>
  <c r="F34" i="8"/>
  <c r="F33" i="8"/>
  <c r="F32" i="8"/>
  <c r="F43" i="12"/>
  <c r="F41" i="12"/>
  <c r="F44" i="12"/>
  <c r="F42" i="12"/>
  <c r="C133" i="8"/>
  <c r="C137" i="8"/>
  <c r="C134" i="8"/>
  <c r="C123" i="8"/>
  <c r="F44" i="8"/>
  <c r="F43" i="8"/>
  <c r="F42" i="8"/>
  <c r="F41" i="8"/>
  <c r="F92" i="8"/>
  <c r="F18" i="12"/>
  <c r="F17" i="12"/>
  <c r="F19" i="12"/>
  <c r="L91" i="8"/>
  <c r="I32" i="12"/>
  <c r="F20" i="12"/>
  <c r="F9" i="12"/>
  <c r="F10" i="12"/>
  <c r="C43" i="12"/>
  <c r="C41" i="12"/>
  <c r="C44" i="12"/>
  <c r="C42" i="12"/>
  <c r="F130" i="8"/>
  <c r="F129" i="8"/>
  <c r="F141" i="8"/>
  <c r="I115" i="8"/>
  <c r="I113" i="8"/>
  <c r="I114" i="8"/>
  <c r="L9" i="8"/>
  <c r="L10" i="8"/>
  <c r="C112" i="8"/>
  <c r="C100" i="8"/>
  <c r="L138" i="8"/>
  <c r="C65" i="8"/>
  <c r="C56" i="8"/>
  <c r="C54" i="8"/>
  <c r="I19" i="8"/>
  <c r="I18" i="8"/>
  <c r="I17" i="8"/>
  <c r="F18" i="8"/>
  <c r="F19" i="8"/>
  <c r="F17" i="8"/>
  <c r="C64" i="8"/>
  <c r="C62" i="8"/>
  <c r="I104" i="8"/>
  <c r="I116" i="8"/>
  <c r="I105" i="8"/>
  <c r="I106" i="8"/>
  <c r="C20" i="12"/>
  <c r="C53" i="8"/>
  <c r="L59" i="8"/>
  <c r="L69" i="8"/>
  <c r="L58" i="8"/>
  <c r="L57" i="8"/>
  <c r="C38" i="8"/>
  <c r="U36" i="12"/>
  <c r="C10" i="11"/>
  <c r="C24" i="11"/>
  <c r="C11" i="11"/>
  <c r="C12" i="11"/>
  <c r="C10" i="8" l="1"/>
  <c r="C9" i="8"/>
  <c r="C18" i="8"/>
  <c r="C19" i="8"/>
  <c r="C20" i="8"/>
  <c r="C83" i="8"/>
  <c r="C91" i="8"/>
  <c r="C115" i="8"/>
  <c r="C116" i="8"/>
  <c r="C92" i="8"/>
  <c r="C93" i="8"/>
  <c r="C82" i="8"/>
  <c r="I41" i="12"/>
  <c r="I43" i="12"/>
  <c r="I31" i="12"/>
  <c r="I33" i="12"/>
  <c r="C114" i="8"/>
  <c r="I10" i="12"/>
  <c r="I9" i="12"/>
  <c r="I20" i="12"/>
  <c r="C140" i="8"/>
  <c r="C139" i="8"/>
  <c r="I19" i="12"/>
  <c r="I17" i="12"/>
  <c r="I18" i="12"/>
  <c r="U43" i="12"/>
  <c r="U41" i="12"/>
  <c r="U42" i="12"/>
  <c r="U32" i="12"/>
  <c r="U33" i="12"/>
  <c r="U44" i="12"/>
  <c r="C106" i="8"/>
  <c r="C105" i="8"/>
  <c r="C44" i="8"/>
  <c r="C43" i="8"/>
  <c r="C42" i="8"/>
  <c r="C68" i="8"/>
  <c r="C67" i="8"/>
  <c r="C69" i="8"/>
  <c r="C59" i="8"/>
  <c r="C58" i="8"/>
  <c r="C130" i="8"/>
  <c r="C129" i="8"/>
  <c r="C141" i="8"/>
  <c r="C34" i="8"/>
  <c r="C33" i="8"/>
</calcChain>
</file>

<file path=xl/sharedStrings.xml><?xml version="1.0" encoding="utf-8"?>
<sst xmlns="http://schemas.openxmlformats.org/spreadsheetml/2006/main" count="282" uniqueCount="34">
  <si>
    <t>%</t>
  </si>
  <si>
    <t>Control</t>
  </si>
  <si>
    <t>n</t>
  </si>
  <si>
    <t>Mean</t>
  </si>
  <si>
    <t>Std</t>
  </si>
  <si>
    <t>Nr Olig2_E15.5</t>
  </si>
  <si>
    <t>Hemiphere</t>
  </si>
  <si>
    <t>Total</t>
  </si>
  <si>
    <t>R</t>
  </si>
  <si>
    <t>M</t>
  </si>
  <si>
    <t>C</t>
  </si>
  <si>
    <t>dcKO</t>
  </si>
  <si>
    <t>P-value</t>
  </si>
  <si>
    <t>**</t>
  </si>
  <si>
    <t>NS</t>
  </si>
  <si>
    <t>*</t>
  </si>
  <si>
    <t>Nr Olig2_E18.5</t>
  </si>
  <si>
    <t>***</t>
  </si>
  <si>
    <t>Nr Olig1_E15.5</t>
  </si>
  <si>
    <t>Nr Sox10_E15.5</t>
  </si>
  <si>
    <t>Nr Sox10_E18.5</t>
  </si>
  <si>
    <t>Nr PLP_E18.5</t>
  </si>
  <si>
    <t/>
  </si>
  <si>
    <t>Medial</t>
  </si>
  <si>
    <t>****</t>
  </si>
  <si>
    <t>Nr PDGFR+/Ki67+      mantle_Olig2_cre</t>
  </si>
  <si>
    <t>PDGFR+</t>
  </si>
  <si>
    <t>PDGFR+Ki67+</t>
  </si>
  <si>
    <t>PDGFR+Ki67+/Total PDGFR</t>
  </si>
  <si>
    <t>Nr PDGFR+/DAPI+       Cortex_hGFAP_cre</t>
  </si>
  <si>
    <t>PDGFR+IDU+</t>
  </si>
  <si>
    <t xml:space="preserve">PDGFR+IDU+/Total PDGFR+ </t>
  </si>
  <si>
    <t>DAPI+</t>
  </si>
  <si>
    <t>PDGFR+/DAPI+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</si>
</sst>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7" formatCode="0.00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b/>
      <sz val="11"/>
      <name val="Calibri"/>
      <family val="2"/>
      <scheme val="minor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2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167" fontId="2" fillId="2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" fontId="3" fillId="2" borderId="0" xfId="0" applyNumberFormat="1" applyFont="1" applyFill="1" applyAlignment="1">
      <alignment horizontal="right"/>
    </xf>
    <xf numFmtId="1" fontId="4" fillId="2" borderId="0" xfId="0" applyNumberFormat="1" applyFont="1" applyFill="1" applyAlignment="1">
      <alignment horizontal="center"/>
    </xf>
    <xf numFmtId="167" fontId="4" fillId="2" borderId="0" xfId="0" applyNumberFormat="1" applyFont="1" applyFill="1" applyAlignment="1">
      <alignment horizontal="right"/>
    </xf>
    <xf numFmtId="1" fontId="5" fillId="2" borderId="0" xfId="0" applyNumberFormat="1" applyFont="1" applyFill="1" applyAlignment="1">
      <alignment horizontal="right"/>
    </xf>
    <xf numFmtId="167" fontId="4" fillId="2" borderId="0" xfId="0" applyNumberFormat="1" applyFont="1" applyFill="1" applyAlignment="1">
      <alignment horizontal="center"/>
    </xf>
    <xf numFmtId="167" fontId="4" fillId="3" borderId="0" xfId="0" applyNumberFormat="1" applyFont="1" applyFill="1" applyAlignment="1">
      <alignment horizontal="center"/>
    </xf>
    <xf numFmtId="165" fontId="4" fillId="3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1" fontId="2" fillId="2" borderId="0" xfId="0" applyNumberFormat="1" applyFont="1" applyFill="1"/>
    <xf numFmtId="2" fontId="4" fillId="3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0" borderId="0" xfId="0" applyAlignment="1">
      <alignment horizontal="center" vertical="center"/>
    </xf>
    <xf numFmtId="165" fontId="4" fillId="2" borderId="0" xfId="0" applyNumberFormat="1" applyFont="1" applyFill="1" applyAlignment="1">
      <alignment horizontal="center"/>
    </xf>
    <xf numFmtId="167" fontId="1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workbookViewId="0">
      <selection activeCell="G14" sqref="G14"/>
    </sheetView>
  </sheetViews>
  <sheetFormatPr defaultRowHeight="14.4" x14ac:dyDescent="0.3"/>
  <sheetData>
    <row r="1" spans="1:4" ht="15.6" x14ac:dyDescent="0.3">
      <c r="A1" s="22" t="s">
        <v>22</v>
      </c>
      <c r="B1" s="24"/>
      <c r="C1" s="24"/>
      <c r="D1" s="24"/>
    </row>
    <row r="2" spans="1:4" x14ac:dyDescent="0.3">
      <c r="A2" s="25" t="s">
        <v>6</v>
      </c>
      <c r="B2" s="27" t="s">
        <v>23</v>
      </c>
      <c r="C2" s="28"/>
      <c r="D2" s="4"/>
    </row>
    <row r="3" spans="1:4" x14ac:dyDescent="0.3">
      <c r="A3" s="26"/>
      <c r="B3" s="4" t="s">
        <v>1</v>
      </c>
      <c r="C3" s="4" t="s">
        <v>0</v>
      </c>
      <c r="D3" s="4"/>
    </row>
    <row r="4" spans="1:4" x14ac:dyDescent="0.3">
      <c r="A4" s="2">
        <v>1</v>
      </c>
      <c r="B4" s="29">
        <v>42</v>
      </c>
      <c r="C4" s="5">
        <f>B4/$B$11*100</f>
        <v>89.679715302491104</v>
      </c>
      <c r="D4" s="7"/>
    </row>
    <row r="5" spans="1:4" x14ac:dyDescent="0.3">
      <c r="A5" s="2">
        <v>2</v>
      </c>
      <c r="B5" s="29">
        <v>45</v>
      </c>
      <c r="C5" s="5">
        <f t="shared" ref="C5:C7" si="0">B5/$B$11*100</f>
        <v>96.085409252669024</v>
      </c>
      <c r="D5" s="7"/>
    </row>
    <row r="6" spans="1:4" x14ac:dyDescent="0.3">
      <c r="A6" s="2">
        <v>3</v>
      </c>
      <c r="B6" s="29">
        <v>55</v>
      </c>
      <c r="C6" s="5">
        <f t="shared" si="0"/>
        <v>117.43772241992883</v>
      </c>
      <c r="D6" s="7"/>
    </row>
    <row r="7" spans="1:4" x14ac:dyDescent="0.3">
      <c r="A7" s="2">
        <v>4</v>
      </c>
      <c r="B7" s="29">
        <v>47</v>
      </c>
      <c r="C7" s="5">
        <f t="shared" si="0"/>
        <v>100.35587188612098</v>
      </c>
      <c r="D7" s="7"/>
    </row>
    <row r="8" spans="1:4" x14ac:dyDescent="0.3">
      <c r="A8" s="2">
        <v>5</v>
      </c>
      <c r="B8" s="29">
        <v>42</v>
      </c>
      <c r="C8" s="5">
        <f>B8/$B$11*100</f>
        <v>89.679715302491104</v>
      </c>
      <c r="D8" s="7"/>
    </row>
    <row r="9" spans="1:4" x14ac:dyDescent="0.3">
      <c r="A9" s="2">
        <v>6</v>
      </c>
      <c r="B9" s="29">
        <v>50</v>
      </c>
      <c r="C9" s="5">
        <f>B9/$B$11*100</f>
        <v>106.76156583629893</v>
      </c>
      <c r="D9" s="7"/>
    </row>
    <row r="10" spans="1:4" x14ac:dyDescent="0.3">
      <c r="A10" s="8" t="s">
        <v>2</v>
      </c>
      <c r="B10" s="9">
        <f>COUNT(B4:B9)</f>
        <v>6</v>
      </c>
      <c r="C10" s="9">
        <f>COUNT(C4:C9)</f>
        <v>6</v>
      </c>
      <c r="D10" s="9"/>
    </row>
    <row r="11" spans="1:4" x14ac:dyDescent="0.3">
      <c r="A11" s="11" t="s">
        <v>3</v>
      </c>
      <c r="B11" s="12">
        <f>AVERAGE(B4:B9)</f>
        <v>46.833333333333336</v>
      </c>
      <c r="C11" s="14">
        <f>AVERAGE(C4:C9)</f>
        <v>100</v>
      </c>
      <c r="D11" s="12"/>
    </row>
    <row r="12" spans="1:4" x14ac:dyDescent="0.3">
      <c r="A12" s="11" t="s">
        <v>4</v>
      </c>
      <c r="B12" s="15">
        <f>STDEV(B4:B9)</f>
        <v>5.036533199202271</v>
      </c>
      <c r="C12" s="15">
        <f>STDEV(C4:C9)</f>
        <v>10.754163414666774</v>
      </c>
      <c r="D12" s="15"/>
    </row>
    <row r="13" spans="1:4" x14ac:dyDescent="0.3">
      <c r="B13" s="7"/>
      <c r="C13" s="7"/>
      <c r="D13" s="7"/>
    </row>
    <row r="14" spans="1:4" x14ac:dyDescent="0.3">
      <c r="A14" s="16"/>
      <c r="B14" s="4" t="s">
        <v>11</v>
      </c>
      <c r="C14" s="4" t="s">
        <v>0</v>
      </c>
      <c r="D14" s="4"/>
    </row>
    <row r="15" spans="1:4" x14ac:dyDescent="0.3">
      <c r="A15" s="2">
        <v>1</v>
      </c>
      <c r="B15" s="29">
        <v>25</v>
      </c>
      <c r="C15" s="5">
        <f>B15/$B$11*100</f>
        <v>53.380782918149464</v>
      </c>
      <c r="D15" s="7"/>
    </row>
    <row r="16" spans="1:4" x14ac:dyDescent="0.3">
      <c r="A16" s="2">
        <v>2</v>
      </c>
      <c r="B16" s="29">
        <v>24</v>
      </c>
      <c r="C16" s="5">
        <f t="shared" ref="C16:C20" si="1">B16/$B$11*100</f>
        <v>51.245551601423486</v>
      </c>
      <c r="D16" s="7"/>
    </row>
    <row r="17" spans="1:9" x14ac:dyDescent="0.3">
      <c r="A17" s="2">
        <v>3</v>
      </c>
      <c r="B17" s="29">
        <v>21</v>
      </c>
      <c r="C17" s="5"/>
      <c r="D17" s="7"/>
    </row>
    <row r="18" spans="1:9" x14ac:dyDescent="0.3">
      <c r="A18" s="2">
        <v>4</v>
      </c>
      <c r="B18" s="29">
        <v>22</v>
      </c>
      <c r="C18" s="5"/>
      <c r="D18" s="7"/>
    </row>
    <row r="19" spans="1:9" x14ac:dyDescent="0.3">
      <c r="A19" s="2">
        <v>5</v>
      </c>
      <c r="B19" s="29">
        <v>26</v>
      </c>
      <c r="C19" s="5">
        <f t="shared" si="1"/>
        <v>55.516014234875442</v>
      </c>
      <c r="D19" s="7"/>
    </row>
    <row r="20" spans="1:9" x14ac:dyDescent="0.3">
      <c r="A20" s="2">
        <v>6</v>
      </c>
      <c r="B20" s="29">
        <v>21</v>
      </c>
      <c r="C20" s="5">
        <f t="shared" si="1"/>
        <v>44.839857651245552</v>
      </c>
      <c r="D20" s="7"/>
    </row>
    <row r="21" spans="1:9" x14ac:dyDescent="0.3">
      <c r="A21" s="8" t="s">
        <v>2</v>
      </c>
      <c r="B21" s="9">
        <f>COUNT(B15:B20)</f>
        <v>6</v>
      </c>
      <c r="C21" s="9">
        <f>COUNT(C15:C20)</f>
        <v>4</v>
      </c>
      <c r="D21" s="9"/>
    </row>
    <row r="22" spans="1:9" x14ac:dyDescent="0.3">
      <c r="A22" s="11" t="s">
        <v>3</v>
      </c>
      <c r="B22" s="15">
        <f>AVERAGE(B15:B20)</f>
        <v>23.166666666666668</v>
      </c>
      <c r="C22" s="17">
        <f>AVERAGE(C15:C20)</f>
        <v>51.245551601423486</v>
      </c>
      <c r="D22" s="15"/>
    </row>
    <row r="23" spans="1:9" x14ac:dyDescent="0.3">
      <c r="A23" s="11" t="s">
        <v>4</v>
      </c>
      <c r="B23" s="15">
        <f>STDEV(B15:B20)</f>
        <v>2.1369760566432809</v>
      </c>
      <c r="C23" s="15">
        <f>STDEV(C15:C20)</f>
        <v>4.6126268316070167</v>
      </c>
      <c r="D23" s="15"/>
    </row>
    <row r="24" spans="1:9" x14ac:dyDescent="0.3">
      <c r="A24" s="11" t="s">
        <v>12</v>
      </c>
      <c r="B24" s="18">
        <f>TTEST(B4:B9,B15:B20,2,3)</f>
        <v>1.894289784720648E-5</v>
      </c>
      <c r="C24" s="18">
        <f>TTEST(C4:C9,C15:C20,2,3)</f>
        <v>1.9421187071780395E-5</v>
      </c>
      <c r="D24" s="18"/>
    </row>
    <row r="25" spans="1:9" x14ac:dyDescent="0.3">
      <c r="C25" s="3" t="s">
        <v>24</v>
      </c>
    </row>
    <row r="27" spans="1:9" x14ac:dyDescent="0.3">
      <c r="I27" s="3"/>
    </row>
    <row r="40" spans="8:12" x14ac:dyDescent="0.3">
      <c r="H40" s="2"/>
      <c r="I40" s="1"/>
      <c r="K40" s="1"/>
      <c r="L40" s="1"/>
    </row>
    <row r="41" spans="8:12" x14ac:dyDescent="0.3">
      <c r="H41" s="2"/>
      <c r="I41" s="1"/>
      <c r="K41" s="1"/>
      <c r="L41" s="1"/>
    </row>
    <row r="42" spans="8:12" x14ac:dyDescent="0.3">
      <c r="H42" s="2"/>
      <c r="I42" s="1"/>
      <c r="K42" s="1"/>
      <c r="L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opLeftCell="A19" workbookViewId="0">
      <selection activeCell="AC27" sqref="AC27"/>
    </sheetView>
  </sheetViews>
  <sheetFormatPr defaultRowHeight="14.4" x14ac:dyDescent="0.3"/>
  <sheetData>
    <row r="1" spans="1:10" ht="15.6" x14ac:dyDescent="0.3">
      <c r="A1" s="22" t="s">
        <v>25</v>
      </c>
      <c r="B1" s="23"/>
      <c r="C1" s="24"/>
      <c r="D1" s="24"/>
      <c r="E1" s="24"/>
      <c r="F1" s="24"/>
      <c r="G1" s="24"/>
      <c r="H1" s="24"/>
      <c r="I1" s="24"/>
      <c r="J1" s="24"/>
    </row>
    <row r="2" spans="1:10" x14ac:dyDescent="0.3">
      <c r="A2" s="25" t="s">
        <v>6</v>
      </c>
      <c r="B2" s="27" t="s">
        <v>26</v>
      </c>
      <c r="C2" s="28"/>
      <c r="D2" s="4"/>
      <c r="E2" s="27" t="s">
        <v>27</v>
      </c>
      <c r="F2" s="28"/>
      <c r="G2" s="4"/>
      <c r="H2" s="27" t="s">
        <v>28</v>
      </c>
      <c r="I2" s="28"/>
      <c r="J2" s="4"/>
    </row>
    <row r="3" spans="1:10" x14ac:dyDescent="0.3">
      <c r="A3" s="26"/>
      <c r="B3" s="4" t="s">
        <v>1</v>
      </c>
      <c r="C3" s="4" t="s">
        <v>0</v>
      </c>
      <c r="D3" s="4"/>
      <c r="E3" s="4" t="s">
        <v>1</v>
      </c>
      <c r="F3" s="4" t="s">
        <v>0</v>
      </c>
      <c r="G3" s="4"/>
      <c r="H3" s="4" t="s">
        <v>1</v>
      </c>
      <c r="I3" s="4" t="s">
        <v>0</v>
      </c>
      <c r="J3" s="4"/>
    </row>
    <row r="4" spans="1:10" x14ac:dyDescent="0.3">
      <c r="A4" s="2">
        <v>1</v>
      </c>
      <c r="B4" s="20">
        <v>29</v>
      </c>
      <c r="C4" s="5">
        <f>B4/$B$9*100</f>
        <v>114.47368421052633</v>
      </c>
      <c r="D4" s="5"/>
      <c r="E4" s="20">
        <v>23</v>
      </c>
      <c r="F4" s="5">
        <f>E4/$E$9*100</f>
        <v>113.11475409836066</v>
      </c>
      <c r="G4" s="5"/>
      <c r="H4" s="7">
        <f>E4/B4</f>
        <v>0.7931034482758621</v>
      </c>
      <c r="I4" s="5">
        <f>H4/$H$9*100</f>
        <v>98.337292161520182</v>
      </c>
    </row>
    <row r="5" spans="1:10" x14ac:dyDescent="0.3">
      <c r="A5" s="2">
        <v>2</v>
      </c>
      <c r="B5" s="20">
        <v>18</v>
      </c>
      <c r="C5" s="5">
        <f t="shared" ref="C5:C7" si="0">B5/$B$9*100</f>
        <v>71.05263157894737</v>
      </c>
      <c r="D5" s="5"/>
      <c r="E5" s="20">
        <v>15</v>
      </c>
      <c r="F5" s="5">
        <f>E5/$E$9*100</f>
        <v>73.770491803278688</v>
      </c>
      <c r="G5" s="5"/>
      <c r="H5" s="7">
        <f t="shared" ref="H5:H7" si="1">E5/B5</f>
        <v>0.83333333333333337</v>
      </c>
      <c r="I5" s="5">
        <f>H5/$H$9*100</f>
        <v>103.32541567695964</v>
      </c>
    </row>
    <row r="6" spans="1:10" x14ac:dyDescent="0.3">
      <c r="A6" s="2">
        <v>3</v>
      </c>
      <c r="B6" s="26">
        <v>29</v>
      </c>
      <c r="C6" s="5">
        <f t="shared" si="0"/>
        <v>114.47368421052633</v>
      </c>
      <c r="D6" s="5"/>
      <c r="E6" s="26">
        <v>23</v>
      </c>
      <c r="F6" s="5">
        <f>E6/$E$9*100</f>
        <v>113.11475409836066</v>
      </c>
      <c r="G6" s="5"/>
      <c r="H6" s="7">
        <f t="shared" si="1"/>
        <v>0.7931034482758621</v>
      </c>
      <c r="I6" s="5">
        <f>H6/$H$9*100</f>
        <v>98.337292161520182</v>
      </c>
    </row>
    <row r="7" spans="1:10" x14ac:dyDescent="0.3">
      <c r="A7" s="2">
        <v>4</v>
      </c>
      <c r="B7" s="20">
        <v>30</v>
      </c>
      <c r="C7" s="5">
        <f t="shared" si="0"/>
        <v>118.42105263157896</v>
      </c>
      <c r="D7" s="5"/>
      <c r="E7" s="20">
        <v>27</v>
      </c>
      <c r="F7" s="5">
        <f>E7/$E$9*100</f>
        <v>132.78688524590166</v>
      </c>
      <c r="G7" s="5"/>
      <c r="H7" s="7">
        <f t="shared" si="1"/>
        <v>0.9</v>
      </c>
      <c r="I7" s="5">
        <f>H7/$H$9*100</f>
        <v>111.59144893111639</v>
      </c>
    </row>
    <row r="8" spans="1:10" x14ac:dyDescent="0.3">
      <c r="A8" s="8" t="s">
        <v>2</v>
      </c>
      <c r="B8" s="9">
        <v>4</v>
      </c>
      <c r="C8" s="9">
        <v>4</v>
      </c>
      <c r="D8" s="9"/>
      <c r="E8" s="9">
        <v>4</v>
      </c>
      <c r="F8" s="9">
        <v>4</v>
      </c>
      <c r="G8" s="9"/>
      <c r="H8" s="9">
        <v>4</v>
      </c>
      <c r="I8" s="9">
        <v>4</v>
      </c>
      <c r="J8" s="10"/>
    </row>
    <row r="9" spans="1:10" x14ac:dyDescent="0.3">
      <c r="A9" s="11" t="s">
        <v>3</v>
      </c>
      <c r="B9" s="21">
        <f>AVERAGE(B4:B6)</f>
        <v>25.333333333333332</v>
      </c>
      <c r="C9" s="14">
        <f>AVERAGE(C4:C6)</f>
        <v>100</v>
      </c>
      <c r="D9" s="21"/>
      <c r="E9" s="21">
        <f>AVERAGE(E4:E6)</f>
        <v>20.333333333333332</v>
      </c>
      <c r="F9" s="14">
        <f>AVERAGE(F4:F6)</f>
        <v>100</v>
      </c>
      <c r="G9" s="21"/>
      <c r="H9" s="21">
        <f>AVERAGE(H4:H6)</f>
        <v>0.80651340996168586</v>
      </c>
      <c r="I9" s="14">
        <f>AVERAGE(I4:I6)</f>
        <v>100</v>
      </c>
      <c r="J9" s="10"/>
    </row>
    <row r="10" spans="1:10" x14ac:dyDescent="0.3">
      <c r="A10" s="11" t="s">
        <v>4</v>
      </c>
      <c r="B10" s="15">
        <f>STDEV(B4:B6)</f>
        <v>6.3508529610858862</v>
      </c>
      <c r="C10" s="15">
        <f>STDEV(C4:C6)</f>
        <v>25.069156425339063</v>
      </c>
      <c r="D10" s="15"/>
      <c r="E10" s="15">
        <f>STDEV(E4:E6)</f>
        <v>4.6188021535170103</v>
      </c>
      <c r="F10" s="15">
        <f>STDEV(F4:F6)</f>
        <v>22.71542042713282</v>
      </c>
      <c r="G10" s="15"/>
      <c r="H10" s="15">
        <f>STDEV(H4:H6)</f>
        <v>2.322673496739874E-2</v>
      </c>
      <c r="I10" s="15">
        <f>STDEV(I4:I6)</f>
        <v>2.8798944543900715</v>
      </c>
      <c r="J10" s="10"/>
    </row>
    <row r="12" spans="1:10" x14ac:dyDescent="0.3">
      <c r="A12" s="16"/>
      <c r="B12" s="4" t="s">
        <v>11</v>
      </c>
      <c r="C12" s="4" t="s">
        <v>0</v>
      </c>
      <c r="D12" s="4"/>
      <c r="E12" s="4" t="s">
        <v>11</v>
      </c>
      <c r="F12" s="4" t="s">
        <v>0</v>
      </c>
      <c r="G12" s="4"/>
      <c r="H12" s="4" t="s">
        <v>11</v>
      </c>
      <c r="I12" s="4" t="s">
        <v>0</v>
      </c>
      <c r="J12" s="4"/>
    </row>
    <row r="13" spans="1:10" x14ac:dyDescent="0.3">
      <c r="A13" s="2">
        <v>1</v>
      </c>
      <c r="B13" s="20">
        <v>22</v>
      </c>
      <c r="C13" s="5">
        <f>B13/$B$9*100</f>
        <v>86.842105263157904</v>
      </c>
      <c r="D13" s="5"/>
      <c r="E13" s="20">
        <v>6</v>
      </c>
      <c r="F13" s="5">
        <f>E13/$E$9*100</f>
        <v>29.508196721311474</v>
      </c>
      <c r="G13" s="5"/>
      <c r="H13" s="7">
        <f>E13/B13</f>
        <v>0.27272727272727271</v>
      </c>
      <c r="I13" s="5">
        <f>H13/$H$9*100</f>
        <v>33.815590585186783</v>
      </c>
    </row>
    <row r="14" spans="1:10" x14ac:dyDescent="0.3">
      <c r="A14" s="2">
        <v>2</v>
      </c>
      <c r="B14" s="20">
        <v>14</v>
      </c>
      <c r="C14" s="5">
        <f>B14/$B$9*100</f>
        <v>55.26315789473685</v>
      </c>
      <c r="D14" s="5"/>
      <c r="E14" s="20">
        <v>4</v>
      </c>
      <c r="F14" s="5">
        <f t="shared" ref="F14:F16" si="2">E14/$E$9*100</f>
        <v>19.672131147540988</v>
      </c>
      <c r="G14" s="5"/>
      <c r="H14" s="7">
        <f t="shared" ref="H14:H16" si="3">E14/B14</f>
        <v>0.2857142857142857</v>
      </c>
      <c r="I14" s="5">
        <f t="shared" ref="I14:I16" si="4">H14/$H$9*100</f>
        <v>35.425856803529008</v>
      </c>
    </row>
    <row r="15" spans="1:10" x14ac:dyDescent="0.3">
      <c r="A15" s="2">
        <v>3</v>
      </c>
      <c r="B15" s="20">
        <v>20</v>
      </c>
      <c r="C15" s="5">
        <f>B15/$B$9*100</f>
        <v>78.94736842105263</v>
      </c>
      <c r="D15" s="5"/>
      <c r="E15" s="20">
        <v>3</v>
      </c>
      <c r="F15" s="5">
        <f t="shared" si="2"/>
        <v>14.754098360655737</v>
      </c>
      <c r="G15" s="5"/>
      <c r="H15" s="7">
        <f t="shared" si="3"/>
        <v>0.15</v>
      </c>
      <c r="I15" s="5">
        <f t="shared" si="4"/>
        <v>18.598574821852733</v>
      </c>
    </row>
    <row r="16" spans="1:10" x14ac:dyDescent="0.3">
      <c r="A16" s="2">
        <v>4</v>
      </c>
      <c r="B16" s="20">
        <v>20</v>
      </c>
      <c r="C16" s="5">
        <f>B16/$B$9*100</f>
        <v>78.94736842105263</v>
      </c>
      <c r="D16" s="5"/>
      <c r="E16" s="20">
        <v>5</v>
      </c>
      <c r="F16" s="5">
        <f t="shared" si="2"/>
        <v>24.590163934426233</v>
      </c>
      <c r="G16" s="5"/>
      <c r="H16" s="7">
        <f t="shared" si="3"/>
        <v>0.25</v>
      </c>
      <c r="I16" s="5">
        <f t="shared" si="4"/>
        <v>30.997624703087883</v>
      </c>
    </row>
    <row r="17" spans="1:22" x14ac:dyDescent="0.3">
      <c r="A17" s="8" t="s">
        <v>2</v>
      </c>
      <c r="B17" s="9">
        <f>COUNT(B13:B16)</f>
        <v>4</v>
      </c>
      <c r="C17" s="9">
        <f t="shared" ref="C17:I17" si="5">COUNT(C13:C16)</f>
        <v>4</v>
      </c>
      <c r="D17" s="9"/>
      <c r="E17" s="9">
        <f t="shared" si="5"/>
        <v>4</v>
      </c>
      <c r="F17" s="9">
        <f t="shared" si="5"/>
        <v>4</v>
      </c>
      <c r="G17" s="9"/>
      <c r="H17" s="9">
        <f t="shared" si="5"/>
        <v>4</v>
      </c>
      <c r="I17" s="9">
        <f t="shared" si="5"/>
        <v>4</v>
      </c>
      <c r="J17" s="10"/>
    </row>
    <row r="18" spans="1:22" x14ac:dyDescent="0.3">
      <c r="A18" s="11" t="s">
        <v>3</v>
      </c>
      <c r="B18" s="15">
        <f>AVERAGE(B13:B16)</f>
        <v>19</v>
      </c>
      <c r="C18" s="17">
        <f>AVERAGE(C13:C15)</f>
        <v>73.684210526315795</v>
      </c>
      <c r="D18" s="15"/>
      <c r="E18" s="15">
        <f t="shared" ref="E18:H18" si="6">AVERAGE(E13:E16)</f>
        <v>4.5</v>
      </c>
      <c r="F18" s="17">
        <f>AVERAGE(F13:F15)</f>
        <v>21.311475409836067</v>
      </c>
      <c r="G18" s="15"/>
      <c r="H18" s="15">
        <f t="shared" si="6"/>
        <v>0.23961038961038961</v>
      </c>
      <c r="I18" s="17">
        <f>AVERAGE(I13:I15)</f>
        <v>29.280007403522841</v>
      </c>
      <c r="J18" s="10"/>
    </row>
    <row r="19" spans="1:22" x14ac:dyDescent="0.3">
      <c r="A19" s="11" t="s">
        <v>4</v>
      </c>
      <c r="B19" s="15">
        <f>STDEV(B13:B16)</f>
        <v>3.4641016151377544</v>
      </c>
      <c r="C19" s="15">
        <f>STDEV(C13:C15)</f>
        <v>16.434205258943212</v>
      </c>
      <c r="D19" s="15"/>
      <c r="E19" s="15">
        <f>STDEV(E13:E15)</f>
        <v>1.5275252316519463</v>
      </c>
      <c r="F19" s="15">
        <f>STDEV(F13:F15)</f>
        <v>7.5124191720587552</v>
      </c>
      <c r="G19" s="15"/>
      <c r="H19" s="15">
        <f>STDEV(H13:H15)</f>
        <v>7.4887708520087984E-2</v>
      </c>
      <c r="I19" s="15">
        <f>STDEV(I13:I15)</f>
        <v>9.2853643343197056</v>
      </c>
      <c r="J19" s="12"/>
    </row>
    <row r="20" spans="1:22" x14ac:dyDescent="0.3">
      <c r="A20" s="11" t="s">
        <v>12</v>
      </c>
      <c r="B20" s="18">
        <f>TTEST(B4:B6,B13:B15,2,3)</f>
        <v>0.21397932092664423</v>
      </c>
      <c r="C20" s="18">
        <f>TTEST(C4:C6,C13:C15,2,3)</f>
        <v>0.21397932092664435</v>
      </c>
      <c r="D20" s="18"/>
      <c r="E20" s="18">
        <f>TTEST(E4:E6,E13:E15,2,3)</f>
        <v>1.8505478912676239E-2</v>
      </c>
      <c r="F20" s="18">
        <f>TTEST(F4:F6,F13:F15,2,3)</f>
        <v>1.8505478912676249E-2</v>
      </c>
      <c r="G20" s="18"/>
      <c r="H20" s="18">
        <f>TTEST(H4:H6,H13:H15,2,3)</f>
        <v>3.1012539020677291E-3</v>
      </c>
      <c r="I20" s="18">
        <f>TTEST(I4:I6,I13:I15,2,3)</f>
        <v>3.1012539020677126E-3</v>
      </c>
      <c r="J20" s="19"/>
    </row>
    <row r="21" spans="1:22" x14ac:dyDescent="0.3">
      <c r="C21" s="3" t="s">
        <v>14</v>
      </c>
      <c r="F21" s="3" t="s">
        <v>15</v>
      </c>
      <c r="I21" s="3" t="s">
        <v>13</v>
      </c>
      <c r="O21" s="3"/>
      <c r="R21" s="3"/>
      <c r="U21" s="3"/>
    </row>
    <row r="23" spans="1:22" ht="15.6" x14ac:dyDescent="0.3">
      <c r="A23" s="22" t="s">
        <v>25</v>
      </c>
      <c r="B23" s="23"/>
      <c r="C23" s="24"/>
      <c r="D23" s="24"/>
      <c r="E23" s="24"/>
      <c r="F23" s="24"/>
      <c r="G23" s="24"/>
      <c r="H23" s="24"/>
      <c r="I23" s="24"/>
      <c r="J23" s="24"/>
      <c r="K23" s="30"/>
      <c r="L23" s="30"/>
      <c r="M23" s="22" t="s">
        <v>29</v>
      </c>
      <c r="N23" s="23"/>
      <c r="O23" s="24"/>
      <c r="P23" s="24"/>
      <c r="Q23" s="24"/>
      <c r="R23" s="24"/>
      <c r="S23" s="24"/>
      <c r="T23" s="24"/>
      <c r="U23" s="24"/>
      <c r="V23" s="24"/>
    </row>
    <row r="24" spans="1:22" x14ac:dyDescent="0.3">
      <c r="A24" s="25" t="s">
        <v>6</v>
      </c>
      <c r="B24" s="27" t="s">
        <v>26</v>
      </c>
      <c r="C24" s="28"/>
      <c r="D24" s="4"/>
      <c r="E24" s="27" t="s">
        <v>30</v>
      </c>
      <c r="F24" s="28"/>
      <c r="G24" s="4"/>
      <c r="H24" s="27" t="s">
        <v>31</v>
      </c>
      <c r="I24" s="28"/>
      <c r="J24" s="4"/>
      <c r="M24" s="25" t="s">
        <v>6</v>
      </c>
      <c r="N24" s="27" t="s">
        <v>26</v>
      </c>
      <c r="O24" s="28"/>
      <c r="P24" s="4"/>
      <c r="Q24" s="27" t="s">
        <v>32</v>
      </c>
      <c r="R24" s="28"/>
      <c r="S24" s="4"/>
      <c r="T24" s="27" t="s">
        <v>33</v>
      </c>
      <c r="U24" s="28"/>
      <c r="V24" s="4"/>
    </row>
    <row r="25" spans="1:22" x14ac:dyDescent="0.3">
      <c r="A25" s="26"/>
      <c r="B25" s="4" t="s">
        <v>1</v>
      </c>
      <c r="C25" s="4" t="s">
        <v>0</v>
      </c>
      <c r="D25" s="4"/>
      <c r="E25" s="4" t="s">
        <v>1</v>
      </c>
      <c r="F25" s="4" t="s">
        <v>0</v>
      </c>
      <c r="G25" s="4"/>
      <c r="H25" s="4" t="s">
        <v>1</v>
      </c>
      <c r="I25" s="4" t="s">
        <v>0</v>
      </c>
      <c r="J25" s="4"/>
      <c r="M25" s="26"/>
      <c r="N25" s="4" t="s">
        <v>1</v>
      </c>
      <c r="O25" s="4" t="s">
        <v>0</v>
      </c>
      <c r="P25" s="4"/>
      <c r="Q25" s="4" t="s">
        <v>1</v>
      </c>
      <c r="R25" s="4" t="s">
        <v>0</v>
      </c>
      <c r="S25" s="4"/>
      <c r="T25" s="4" t="s">
        <v>1</v>
      </c>
      <c r="U25" s="4" t="s">
        <v>0</v>
      </c>
      <c r="V25" s="4"/>
    </row>
    <row r="26" spans="1:22" x14ac:dyDescent="0.3">
      <c r="A26" s="2">
        <v>1</v>
      </c>
      <c r="B26" s="20">
        <v>36</v>
      </c>
      <c r="C26" s="5">
        <f>B26/$B$32*100</f>
        <v>83.076923076923066</v>
      </c>
      <c r="D26" s="5"/>
      <c r="E26" s="20">
        <v>31</v>
      </c>
      <c r="F26" s="5">
        <f>E26/$E$32*100</f>
        <v>87.735849056603769</v>
      </c>
      <c r="G26" s="5"/>
      <c r="H26" s="7">
        <f>E26/B26</f>
        <v>0.86111111111111116</v>
      </c>
      <c r="I26" s="5">
        <f>H26/$H$32*100</f>
        <v>105.14051035946656</v>
      </c>
      <c r="M26" s="2">
        <v>1</v>
      </c>
      <c r="N26" s="20">
        <v>140</v>
      </c>
      <c r="O26" s="5">
        <f>N26/$N$32*100</f>
        <v>111.40583554376657</v>
      </c>
      <c r="P26" s="5"/>
      <c r="Q26" s="20">
        <v>686</v>
      </c>
      <c r="R26" s="5">
        <f>Q26/$Q$32*100</f>
        <v>114.39688715953309</v>
      </c>
      <c r="S26" s="5"/>
      <c r="T26" s="7">
        <f>N26/Q26</f>
        <v>0.20408163265306123</v>
      </c>
      <c r="U26" s="5">
        <f>T26/$T$32*100</f>
        <v>97.257235305296319</v>
      </c>
    </row>
    <row r="27" spans="1:22" x14ac:dyDescent="0.3">
      <c r="A27" s="2">
        <v>2</v>
      </c>
      <c r="B27" s="20">
        <v>45</v>
      </c>
      <c r="C27" s="5">
        <f>B27/$B$32*100</f>
        <v>103.84615384615384</v>
      </c>
      <c r="D27" s="5"/>
      <c r="E27" s="20">
        <v>36</v>
      </c>
      <c r="F27" s="5">
        <f>E27/$E$32*100</f>
        <v>101.88679245283019</v>
      </c>
      <c r="G27" s="5"/>
      <c r="H27" s="7">
        <f t="shared" ref="H27:H30" si="7">E27/B27</f>
        <v>0.8</v>
      </c>
      <c r="I27" s="5">
        <f>H27/$H$32*100</f>
        <v>97.678925753310878</v>
      </c>
      <c r="M27" s="2">
        <v>2</v>
      </c>
      <c r="N27" s="20">
        <v>109</v>
      </c>
      <c r="O27" s="5">
        <f t="shared" ref="O27:O30" si="8">N27/$N$32*100</f>
        <v>86.737400530503976</v>
      </c>
      <c r="P27" s="5"/>
      <c r="Q27" s="20">
        <v>521</v>
      </c>
      <c r="R27" s="5">
        <f t="shared" ref="R27:R30" si="9">Q27/$Q$32*100</f>
        <v>86.881600889382995</v>
      </c>
      <c r="S27" s="5"/>
      <c r="T27" s="7">
        <f t="shared" ref="T27:T30" si="10">N27/Q27</f>
        <v>0.20921305182341651</v>
      </c>
      <c r="U27" s="5">
        <f t="shared" ref="U27:U30" si="11">T27/$T$32*100</f>
        <v>99.702666749632954</v>
      </c>
    </row>
    <row r="28" spans="1:22" x14ac:dyDescent="0.3">
      <c r="A28" s="2">
        <v>3</v>
      </c>
      <c r="B28" s="20">
        <v>49</v>
      </c>
      <c r="C28" s="5">
        <f>B28/$B$32*100</f>
        <v>113.07692307692308</v>
      </c>
      <c r="D28" s="5"/>
      <c r="E28" s="20">
        <v>39</v>
      </c>
      <c r="F28" s="5">
        <f>E28/$E$32*100</f>
        <v>110.37735849056602</v>
      </c>
      <c r="G28" s="5"/>
      <c r="H28" s="7">
        <f t="shared" si="7"/>
        <v>0.79591836734693877</v>
      </c>
      <c r="I28" s="5">
        <f>H28/$H$32*100</f>
        <v>97.180563887222547</v>
      </c>
      <c r="M28" s="2">
        <v>3</v>
      </c>
      <c r="N28" s="20">
        <v>128</v>
      </c>
      <c r="O28" s="5">
        <f t="shared" si="8"/>
        <v>101.85676392572944</v>
      </c>
      <c r="P28" s="5"/>
      <c r="Q28" s="20">
        <v>592</v>
      </c>
      <c r="R28" s="5">
        <f t="shared" si="9"/>
        <v>98.72151195108394</v>
      </c>
      <c r="S28" s="5"/>
      <c r="T28" s="7">
        <f t="shared" si="10"/>
        <v>0.21621621621621623</v>
      </c>
      <c r="U28" s="5">
        <f t="shared" si="11"/>
        <v>103.0400979450707</v>
      </c>
    </row>
    <row r="29" spans="1:22" x14ac:dyDescent="0.3">
      <c r="A29" s="2">
        <v>4</v>
      </c>
      <c r="B29" s="20">
        <v>45</v>
      </c>
      <c r="C29" s="5">
        <f t="shared" ref="C29:C30" si="12">B29/$B$32*100</f>
        <v>103.84615384615384</v>
      </c>
      <c r="D29" s="5"/>
      <c r="E29" s="20">
        <v>36</v>
      </c>
      <c r="F29" s="5">
        <f t="shared" ref="F29:F30" si="13">E29/$E$32*100</f>
        <v>101.88679245283019</v>
      </c>
      <c r="G29" s="5"/>
      <c r="H29" s="7">
        <f t="shared" si="7"/>
        <v>0.8</v>
      </c>
      <c r="I29" s="5">
        <f t="shared" ref="I29:I30" si="14">H29/$H$32*100</f>
        <v>97.678925753310878</v>
      </c>
      <c r="M29" s="2">
        <v>4</v>
      </c>
      <c r="N29" s="20">
        <v>161</v>
      </c>
      <c r="O29" s="5">
        <f t="shared" si="8"/>
        <v>128.11671087533156</v>
      </c>
      <c r="P29" s="5"/>
      <c r="Q29" s="20">
        <v>744</v>
      </c>
      <c r="R29" s="5">
        <f t="shared" si="9"/>
        <v>124.06892718176765</v>
      </c>
      <c r="S29" s="5"/>
      <c r="T29" s="7">
        <f t="shared" si="10"/>
        <v>0.21639784946236559</v>
      </c>
      <c r="U29" s="5">
        <f t="shared" si="11"/>
        <v>103.12665716713477</v>
      </c>
    </row>
    <row r="30" spans="1:22" x14ac:dyDescent="0.3">
      <c r="A30" s="2">
        <v>5</v>
      </c>
      <c r="B30" s="20">
        <v>49</v>
      </c>
      <c r="C30" s="5">
        <f t="shared" si="12"/>
        <v>113.07692307692308</v>
      </c>
      <c r="D30" s="5"/>
      <c r="E30" s="20">
        <v>39</v>
      </c>
      <c r="F30" s="5">
        <f t="shared" si="13"/>
        <v>110.37735849056602</v>
      </c>
      <c r="G30" s="5"/>
      <c r="H30" s="7">
        <f t="shared" si="7"/>
        <v>0.79591836734693877</v>
      </c>
      <c r="I30" s="5">
        <f t="shared" si="14"/>
        <v>97.180563887222547</v>
      </c>
      <c r="M30" s="2">
        <v>5</v>
      </c>
      <c r="N30" s="20">
        <v>106</v>
      </c>
      <c r="O30" s="5">
        <f t="shared" si="8"/>
        <v>84.350132625994689</v>
      </c>
      <c r="P30" s="5"/>
      <c r="Q30" s="20">
        <v>520</v>
      </c>
      <c r="R30" s="5">
        <f t="shared" si="9"/>
        <v>86.714841578654813</v>
      </c>
      <c r="S30" s="5"/>
      <c r="T30" s="7">
        <f t="shared" si="10"/>
        <v>0.20384615384615384</v>
      </c>
      <c r="U30" s="5">
        <f t="shared" si="11"/>
        <v>97.145015418405592</v>
      </c>
    </row>
    <row r="31" spans="1:22" x14ac:dyDescent="0.3">
      <c r="A31" s="8" t="s">
        <v>2</v>
      </c>
      <c r="B31" s="9">
        <f>COUNT(B26:B30)</f>
        <v>5</v>
      </c>
      <c r="C31" s="9">
        <f t="shared" ref="C31" si="15">COUNT(C26:C30)</f>
        <v>5</v>
      </c>
      <c r="D31" s="9"/>
      <c r="E31" s="9">
        <f t="shared" ref="E31:F31" si="16">COUNT(E26:E30)</f>
        <v>5</v>
      </c>
      <c r="F31" s="9">
        <f t="shared" si="16"/>
        <v>5</v>
      </c>
      <c r="G31" s="9"/>
      <c r="H31" s="9">
        <f t="shared" ref="H31:I31" si="17">COUNT(H26:H30)</f>
        <v>5</v>
      </c>
      <c r="I31" s="9">
        <f t="shared" si="17"/>
        <v>5</v>
      </c>
      <c r="J31" s="10"/>
      <c r="M31" s="8" t="s">
        <v>2</v>
      </c>
      <c r="N31" s="9">
        <f>COUNT(N26:N30)</f>
        <v>5</v>
      </c>
      <c r="O31" s="9">
        <v>5</v>
      </c>
      <c r="P31" s="9"/>
      <c r="Q31" s="9">
        <f t="shared" ref="Q31" si="18">COUNT(Q26:Q30)</f>
        <v>5</v>
      </c>
      <c r="R31" s="9">
        <v>5</v>
      </c>
      <c r="S31" s="9"/>
      <c r="T31" s="9">
        <f>COUNT(T26:T30)</f>
        <v>5</v>
      </c>
      <c r="U31" s="9">
        <v>5</v>
      </c>
      <c r="V31" s="10"/>
    </row>
    <row r="32" spans="1:22" x14ac:dyDescent="0.3">
      <c r="A32" s="11" t="s">
        <v>3</v>
      </c>
      <c r="B32" s="21">
        <f>AVERAGE(B26:B28)</f>
        <v>43.333333333333336</v>
      </c>
      <c r="C32" s="14">
        <f>AVERAGE(C26:C28)</f>
        <v>100</v>
      </c>
      <c r="D32" s="21"/>
      <c r="E32" s="21">
        <f>AVERAGE(E26:E28)</f>
        <v>35.333333333333336</v>
      </c>
      <c r="F32" s="14">
        <f>AVERAGE(F26:F28)</f>
        <v>100</v>
      </c>
      <c r="G32" s="21"/>
      <c r="H32" s="21">
        <f>AVERAGE(H26:H28)</f>
        <v>0.81900982615268336</v>
      </c>
      <c r="I32" s="14">
        <f>AVERAGE(I26:I28)</f>
        <v>100</v>
      </c>
      <c r="J32" s="10"/>
      <c r="M32" s="11" t="s">
        <v>3</v>
      </c>
      <c r="N32" s="21">
        <f>AVERAGE(N26:N28)</f>
        <v>125.66666666666667</v>
      </c>
      <c r="O32" s="14">
        <f>AVERAGE(O26:O28)</f>
        <v>100</v>
      </c>
      <c r="P32" s="21"/>
      <c r="Q32" s="21">
        <f>AVERAGE(Q26:Q28)</f>
        <v>599.66666666666663</v>
      </c>
      <c r="R32" s="14">
        <f>AVERAGE(R26:R28)</f>
        <v>100</v>
      </c>
      <c r="S32" s="21"/>
      <c r="T32" s="21">
        <f>AVERAGE(T26:T28)</f>
        <v>0.20983696689756468</v>
      </c>
      <c r="U32" s="14">
        <f>AVERAGE(U26:U28)</f>
        <v>100</v>
      </c>
      <c r="V32" s="10"/>
    </row>
    <row r="33" spans="1:22" x14ac:dyDescent="0.3">
      <c r="A33" s="11" t="s">
        <v>4</v>
      </c>
      <c r="B33" s="15">
        <f>STDEV(B26:B28)</f>
        <v>6.6583281184794041</v>
      </c>
      <c r="C33" s="15">
        <f>STDEV(C26:C28)</f>
        <v>15.365372581106211</v>
      </c>
      <c r="D33" s="15"/>
      <c r="E33" s="15">
        <f>STDEV(E26:E28)</f>
        <v>4.0414518843273806</v>
      </c>
      <c r="F33" s="15">
        <f>STDEV(F26:F28)</f>
        <v>11.438071370737866</v>
      </c>
      <c r="G33" s="15"/>
      <c r="H33" s="15">
        <f>STDEV(H26:H28)</f>
        <v>3.6517852861876893E-2</v>
      </c>
      <c r="I33" s="15">
        <f>STDEV(I26:I28)</f>
        <v>4.458780797957</v>
      </c>
      <c r="J33" s="10"/>
      <c r="M33" s="11" t="s">
        <v>4</v>
      </c>
      <c r="N33" s="15">
        <f>STDEV(N26:N27)</f>
        <v>21.920310216782973</v>
      </c>
      <c r="O33" s="15">
        <f>STDEV(O26:O27)</f>
        <v>17.443217679137746</v>
      </c>
      <c r="P33" s="15"/>
      <c r="Q33" s="15">
        <f>STDEV(Q26:Q30)</f>
        <v>100.05398542786783</v>
      </c>
      <c r="R33" s="15">
        <f>STDEV(R26:R27)</f>
        <v>19.456245507912296</v>
      </c>
      <c r="S33" s="15"/>
      <c r="T33" s="15">
        <f>STDEV(T26:T27)</f>
        <v>3.6284612924688689E-3</v>
      </c>
      <c r="U33" s="15">
        <f>STDEV(U26:U28)</f>
        <v>2.9028745019299311</v>
      </c>
      <c r="V33" s="10"/>
    </row>
    <row r="35" spans="1:22" x14ac:dyDescent="0.3">
      <c r="A35" s="16"/>
      <c r="B35" s="4" t="s">
        <v>11</v>
      </c>
      <c r="C35" s="4" t="s">
        <v>0</v>
      </c>
      <c r="D35" s="4"/>
      <c r="E35" s="4" t="s">
        <v>11</v>
      </c>
      <c r="F35" s="4" t="s">
        <v>0</v>
      </c>
      <c r="G35" s="4"/>
      <c r="H35" s="4" t="s">
        <v>11</v>
      </c>
      <c r="I35" s="4" t="s">
        <v>0</v>
      </c>
      <c r="J35" s="4"/>
      <c r="M35" s="16"/>
      <c r="N35" s="4" t="s">
        <v>11</v>
      </c>
      <c r="O35" s="4" t="s">
        <v>0</v>
      </c>
      <c r="P35" s="4"/>
      <c r="Q35" s="4" t="s">
        <v>11</v>
      </c>
      <c r="R35" s="4" t="s">
        <v>0</v>
      </c>
      <c r="S35" s="4"/>
      <c r="T35" s="4" t="s">
        <v>11</v>
      </c>
      <c r="U35" s="4" t="s">
        <v>0</v>
      </c>
      <c r="V35" s="4"/>
    </row>
    <row r="36" spans="1:22" x14ac:dyDescent="0.3">
      <c r="A36" s="2">
        <v>1</v>
      </c>
      <c r="B36" s="20">
        <v>28</v>
      </c>
      <c r="C36" s="5">
        <f>B36/$B$32*100</f>
        <v>64.615384615384613</v>
      </c>
      <c r="D36" s="5"/>
      <c r="E36" s="20">
        <v>16</v>
      </c>
      <c r="F36" s="5">
        <f>E36/$E$32*100</f>
        <v>45.283018867924525</v>
      </c>
      <c r="G36" s="5"/>
      <c r="H36" s="7">
        <f>E36/B36</f>
        <v>0.5714285714285714</v>
      </c>
      <c r="I36" s="5">
        <f>H36/$H$32*100</f>
        <v>69.770661252364903</v>
      </c>
      <c r="M36" s="2">
        <v>1</v>
      </c>
      <c r="N36" s="20">
        <v>35</v>
      </c>
      <c r="O36" s="5">
        <f>N36/$N$32*100</f>
        <v>27.851458885941643</v>
      </c>
      <c r="P36" s="5"/>
      <c r="Q36" s="20">
        <v>228</v>
      </c>
      <c r="R36" s="5">
        <f>Q36/$Q$32*100</f>
        <v>38.021122846025577</v>
      </c>
      <c r="S36" s="5"/>
      <c r="T36" s="7">
        <f>N36/Q36</f>
        <v>0.15350877192982457</v>
      </c>
      <c r="U36" s="5">
        <f>T36/$T$32*100</f>
        <v>73.156209889729467</v>
      </c>
    </row>
    <row r="37" spans="1:22" x14ac:dyDescent="0.3">
      <c r="A37" s="2">
        <v>2</v>
      </c>
      <c r="B37" s="20">
        <v>35</v>
      </c>
      <c r="C37" s="5">
        <f t="shared" ref="C37:C40" si="19">B37/$B$32*100</f>
        <v>80.769230769230759</v>
      </c>
      <c r="D37" s="5"/>
      <c r="E37" s="20">
        <v>19</v>
      </c>
      <c r="F37" s="5">
        <f t="shared" ref="F37:F40" si="20">E37/$E$32*100</f>
        <v>53.773584905660378</v>
      </c>
      <c r="G37" s="5"/>
      <c r="H37" s="7">
        <f t="shared" ref="H37:H40" si="21">E37/B37</f>
        <v>0.54285714285714282</v>
      </c>
      <c r="I37" s="5">
        <f t="shared" ref="I37:I40" si="22">H37/$H$32*100</f>
        <v>66.282128189746658</v>
      </c>
      <c r="M37" s="2">
        <v>2</v>
      </c>
      <c r="N37" s="20">
        <v>36</v>
      </c>
      <c r="O37" s="5">
        <f t="shared" ref="O37:O40" si="23">N37/$N$32*100</f>
        <v>28.647214854111404</v>
      </c>
      <c r="P37" s="5"/>
      <c r="Q37" s="20">
        <v>228</v>
      </c>
      <c r="R37" s="5">
        <f t="shared" ref="R37:R40" si="24">Q37/$Q$32*100</f>
        <v>38.021122846025577</v>
      </c>
      <c r="S37" s="5"/>
      <c r="T37" s="7">
        <f t="shared" ref="T37:T40" si="25">N37/Q37</f>
        <v>0.15789473684210525</v>
      </c>
      <c r="U37" s="5">
        <f t="shared" ref="U37:U40" si="26">T37/$T$32*100</f>
        <v>75.246387315150315</v>
      </c>
    </row>
    <row r="38" spans="1:22" x14ac:dyDescent="0.3">
      <c r="A38" s="2">
        <v>3</v>
      </c>
      <c r="B38" s="20">
        <v>28</v>
      </c>
      <c r="C38" s="5">
        <f t="shared" si="19"/>
        <v>64.615384615384613</v>
      </c>
      <c r="D38" s="5"/>
      <c r="E38" s="20">
        <v>16</v>
      </c>
      <c r="F38" s="5">
        <f t="shared" si="20"/>
        <v>45.283018867924525</v>
      </c>
      <c r="G38" s="5"/>
      <c r="H38" s="7">
        <f t="shared" si="21"/>
        <v>0.5714285714285714</v>
      </c>
      <c r="I38" s="5">
        <f t="shared" si="22"/>
        <v>69.770661252364903</v>
      </c>
      <c r="M38" s="2">
        <v>3</v>
      </c>
      <c r="N38" s="20">
        <v>40</v>
      </c>
      <c r="O38" s="5">
        <f t="shared" si="23"/>
        <v>31.830238726790448</v>
      </c>
      <c r="P38" s="5"/>
      <c r="Q38" s="20">
        <v>323</v>
      </c>
      <c r="R38" s="5">
        <f t="shared" si="24"/>
        <v>53.863257365202898</v>
      </c>
      <c r="S38" s="5"/>
      <c r="T38" s="7">
        <f t="shared" si="25"/>
        <v>0.1238390092879257</v>
      </c>
      <c r="U38" s="5">
        <f t="shared" si="26"/>
        <v>59.016774364823775</v>
      </c>
    </row>
    <row r="39" spans="1:22" x14ac:dyDescent="0.3">
      <c r="A39" s="2">
        <v>4</v>
      </c>
      <c r="B39" s="20">
        <v>28</v>
      </c>
      <c r="C39" s="5">
        <f t="shared" si="19"/>
        <v>64.615384615384613</v>
      </c>
      <c r="D39" s="5"/>
      <c r="E39" s="20">
        <v>16</v>
      </c>
      <c r="F39" s="5">
        <f t="shared" si="20"/>
        <v>45.283018867924525</v>
      </c>
      <c r="G39" s="5"/>
      <c r="H39" s="7">
        <f t="shared" si="21"/>
        <v>0.5714285714285714</v>
      </c>
      <c r="I39" s="5">
        <f t="shared" si="22"/>
        <v>69.770661252364903</v>
      </c>
      <c r="M39" s="2">
        <v>4</v>
      </c>
      <c r="N39" s="20">
        <v>40</v>
      </c>
      <c r="O39" s="5">
        <f t="shared" si="23"/>
        <v>31.830238726790448</v>
      </c>
      <c r="P39" s="5"/>
      <c r="Q39" s="20">
        <v>324</v>
      </c>
      <c r="R39" s="5">
        <f t="shared" si="24"/>
        <v>54.03001667593108</v>
      </c>
      <c r="S39" s="5"/>
      <c r="T39" s="7">
        <f t="shared" si="25"/>
        <v>0.12345679012345678</v>
      </c>
      <c r="U39" s="5">
        <f t="shared" si="26"/>
        <v>58.834623826660739</v>
      </c>
    </row>
    <row r="40" spans="1:22" x14ac:dyDescent="0.3">
      <c r="A40" s="2">
        <v>5</v>
      </c>
      <c r="B40" s="20">
        <v>35</v>
      </c>
      <c r="C40" s="5">
        <f t="shared" si="19"/>
        <v>80.769230769230759</v>
      </c>
      <c r="D40" s="5"/>
      <c r="E40" s="20">
        <v>19</v>
      </c>
      <c r="F40" s="5">
        <f t="shared" si="20"/>
        <v>53.773584905660378</v>
      </c>
      <c r="G40" s="5"/>
      <c r="H40" s="7">
        <f t="shared" si="21"/>
        <v>0.54285714285714282</v>
      </c>
      <c r="I40" s="5">
        <f t="shared" si="22"/>
        <v>66.282128189746658</v>
      </c>
      <c r="M40" s="2">
        <v>5</v>
      </c>
      <c r="N40" s="20">
        <v>27</v>
      </c>
      <c r="O40" s="5">
        <f t="shared" si="23"/>
        <v>21.485411140583555</v>
      </c>
      <c r="P40" s="5"/>
      <c r="Q40" s="20">
        <v>325</v>
      </c>
      <c r="R40" s="5">
        <f t="shared" si="24"/>
        <v>54.196775986659262</v>
      </c>
      <c r="S40" s="5"/>
      <c r="T40" s="7">
        <f t="shared" si="25"/>
        <v>8.3076923076923076E-2</v>
      </c>
      <c r="U40" s="5">
        <f t="shared" si="26"/>
        <v>39.591176095048318</v>
      </c>
    </row>
    <row r="41" spans="1:22" x14ac:dyDescent="0.3">
      <c r="A41" s="8" t="s">
        <v>2</v>
      </c>
      <c r="B41" s="9">
        <f>COUNT(B36:B40)</f>
        <v>5</v>
      </c>
      <c r="C41" s="9">
        <f t="shared" ref="C41" si="27">COUNT(C36:C40)</f>
        <v>5</v>
      </c>
      <c r="D41" s="9"/>
      <c r="E41" s="9">
        <f t="shared" ref="E41:F41" si="28">COUNT(E36:E40)</f>
        <v>5</v>
      </c>
      <c r="F41" s="9">
        <f t="shared" si="28"/>
        <v>5</v>
      </c>
      <c r="G41" s="9"/>
      <c r="H41" s="9">
        <f t="shared" ref="H41:I41" si="29">COUNT(H36:H40)</f>
        <v>5</v>
      </c>
      <c r="I41" s="9">
        <f t="shared" si="29"/>
        <v>5</v>
      </c>
      <c r="J41" s="10"/>
      <c r="M41" s="8" t="s">
        <v>2</v>
      </c>
      <c r="N41" s="9">
        <f>COUNT(N36:N40)</f>
        <v>5</v>
      </c>
      <c r="O41" s="9">
        <f>COUNT(O36:O38)</f>
        <v>3</v>
      </c>
      <c r="P41" s="9"/>
      <c r="Q41" s="9">
        <f t="shared" ref="Q41" si="30">COUNT(Q36:Q40)</f>
        <v>5</v>
      </c>
      <c r="R41" s="9">
        <f>COUNT(R36:R38)</f>
        <v>3</v>
      </c>
      <c r="S41" s="9"/>
      <c r="T41" s="9">
        <f>COUNT(T36:T38)</f>
        <v>3</v>
      </c>
      <c r="U41" s="9">
        <f>COUNT(U36:U38)</f>
        <v>3</v>
      </c>
      <c r="V41" s="10"/>
    </row>
    <row r="42" spans="1:22" x14ac:dyDescent="0.3">
      <c r="A42" s="11" t="s">
        <v>3</v>
      </c>
      <c r="B42" s="15">
        <f>AVERAGE(B36:B38)</f>
        <v>30.333333333333332</v>
      </c>
      <c r="C42" s="17">
        <f>AVERAGE(C36:C38)</f>
        <v>69.999999999999986</v>
      </c>
      <c r="D42" s="15"/>
      <c r="E42" s="15">
        <f>AVERAGE(E36:E38)</f>
        <v>17</v>
      </c>
      <c r="F42" s="17">
        <f>AVERAGE(F36:F38)</f>
        <v>48.113207547169814</v>
      </c>
      <c r="G42" s="15"/>
      <c r="H42" s="15">
        <f>AVERAGE(H36:H38)</f>
        <v>0.56190476190476191</v>
      </c>
      <c r="I42" s="17">
        <f>AVERAGE(I36:I38)</f>
        <v>68.607816898158816</v>
      </c>
      <c r="J42" s="10"/>
      <c r="M42" s="11" t="s">
        <v>3</v>
      </c>
      <c r="N42" s="15">
        <f>AVERAGE(N36:N38)</f>
        <v>37</v>
      </c>
      <c r="O42" s="17">
        <f>AVERAGE(O36:O38)</f>
        <v>29.442970822281165</v>
      </c>
      <c r="P42" s="15"/>
      <c r="Q42" s="15">
        <f>AVERAGE(Q36:Q38)</f>
        <v>259.66666666666669</v>
      </c>
      <c r="R42" s="17">
        <f>AVERAGE(R36:R38)</f>
        <v>43.30183435241802</v>
      </c>
      <c r="S42" s="15"/>
      <c r="T42" s="15">
        <f>AVERAGE(T36:T38)</f>
        <v>0.14508083935328517</v>
      </c>
      <c r="U42" s="17">
        <f>AVERAGE(U36:U38)</f>
        <v>69.139790523234524</v>
      </c>
      <c r="V42" s="10"/>
    </row>
    <row r="43" spans="1:22" x14ac:dyDescent="0.3">
      <c r="A43" s="11" t="s">
        <v>4</v>
      </c>
      <c r="B43" s="15">
        <f>STDEV(B36:B38)</f>
        <v>4.0414518843273708</v>
      </c>
      <c r="C43" s="15">
        <f>STDEV(C36:C38)</f>
        <v>9.3264274253709996</v>
      </c>
      <c r="D43" s="15"/>
      <c r="E43" s="15">
        <f>STDEV(E36:E38)</f>
        <v>1.7320508075688772</v>
      </c>
      <c r="F43" s="15">
        <f>STDEV(F36:F38)</f>
        <v>4.9020305874590884</v>
      </c>
      <c r="G43" s="15"/>
      <c r="H43" s="15">
        <f>STDEV(H36:H38)</f>
        <v>1.6495721976846456E-2</v>
      </c>
      <c r="I43" s="15">
        <f>STDEV(I36:I38)</f>
        <v>2.0141055027795534</v>
      </c>
      <c r="J43" s="12"/>
      <c r="M43" s="11" t="s">
        <v>4</v>
      </c>
      <c r="N43" s="15">
        <f>STDEV(N36:N38)</f>
        <v>2.6457513110645907</v>
      </c>
      <c r="O43" s="15">
        <f>STDEV(O36:O38)</f>
        <v>2.1053723960726178</v>
      </c>
      <c r="P43" s="15"/>
      <c r="Q43" s="15">
        <f>STDEV(Q36:Q38)</f>
        <v>54.848275573014405</v>
      </c>
      <c r="R43" s="15">
        <f>STDEV(R36:R38)</f>
        <v>9.1464606291852544</v>
      </c>
      <c r="S43" s="15"/>
      <c r="T43" s="15">
        <f>STDEV(T36:T38)</f>
        <v>1.8526216031536182E-2</v>
      </c>
      <c r="U43" s="15">
        <f>STDEV(U36:U38)</f>
        <v>8.8288619042896759</v>
      </c>
      <c r="V43" s="12"/>
    </row>
    <row r="44" spans="1:22" x14ac:dyDescent="0.3">
      <c r="A44" s="11" t="s">
        <v>12</v>
      </c>
      <c r="B44" s="18">
        <f>TTEST(B26:B28,B36:B38,2,3)</f>
        <v>5.6184646356081815E-2</v>
      </c>
      <c r="C44" s="18">
        <f>TTEST(C26:C28,C36:C38,2,3)</f>
        <v>5.618464635608187E-2</v>
      </c>
      <c r="D44" s="18"/>
      <c r="E44" s="18">
        <f>TTEST(E26:E28,E36:E38,2,3)</f>
        <v>7.6215233568855808E-3</v>
      </c>
      <c r="F44" s="18">
        <f>TTEST(F26:F28,F36:F38,2,3)</f>
        <v>7.6215233568855739E-3</v>
      </c>
      <c r="G44" s="18"/>
      <c r="H44" s="18">
        <f>TTEST(H26:H28,H36:H38,2,3)</f>
        <v>2.1793348377248732E-3</v>
      </c>
      <c r="I44" s="18">
        <f>TTEST(I26:I28,I36:I38,2,3)</f>
        <v>2.1793348377248632E-3</v>
      </c>
      <c r="J44" s="19"/>
      <c r="M44" s="11" t="s">
        <v>12</v>
      </c>
      <c r="N44" s="18">
        <f>TTEST(N26:N28,N36:N38,2,3)</f>
        <v>8.7161886916713484E-3</v>
      </c>
      <c r="O44" s="18">
        <f>TTEST(O26:O28,O36:O38,2,3)</f>
        <v>8.7161886916713501E-3</v>
      </c>
      <c r="P44" s="18"/>
      <c r="Q44" s="18">
        <f>TTEST(Q26:Q28,Q36:Q38,2,3)</f>
        <v>6.2597158886302578E-3</v>
      </c>
      <c r="R44" s="18">
        <f>TTEST(R26:R28,R36:R38,2,3)</f>
        <v>6.2597158886302691E-3</v>
      </c>
      <c r="S44" s="18"/>
      <c r="T44" s="18">
        <f>TTEST(T26:T30,T36:T38,2,3)</f>
        <v>2.0492117030780712E-2</v>
      </c>
      <c r="U44" s="18">
        <f>TTEST(U26:U28,U36:U38,2,3)</f>
        <v>1.8194382993562578E-2</v>
      </c>
      <c r="V44" s="19"/>
    </row>
    <row r="45" spans="1:22" x14ac:dyDescent="0.3">
      <c r="C45" s="3" t="s">
        <v>15</v>
      </c>
      <c r="F45" s="3" t="s">
        <v>13</v>
      </c>
      <c r="I45" s="3" t="s">
        <v>13</v>
      </c>
      <c r="O45" s="3" t="s">
        <v>13</v>
      </c>
      <c r="R45" s="3" t="s">
        <v>13</v>
      </c>
      <c r="U45" s="3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"/>
  <sheetViews>
    <sheetView topLeftCell="A108" workbookViewId="0">
      <selection activeCell="U13" sqref="U13"/>
    </sheetView>
  </sheetViews>
  <sheetFormatPr defaultRowHeight="14.4" x14ac:dyDescent="0.3"/>
  <sheetData>
    <row r="1" spans="1:17" ht="15.6" x14ac:dyDescent="0.3">
      <c r="A1" s="22" t="s">
        <v>5</v>
      </c>
      <c r="B1" s="22"/>
      <c r="C1" s="22"/>
      <c r="D1" s="22"/>
      <c r="E1" s="23"/>
      <c r="F1" s="24"/>
      <c r="G1" s="24"/>
      <c r="H1" s="24"/>
      <c r="I1" s="24"/>
      <c r="J1" s="24"/>
      <c r="K1" s="24"/>
      <c r="L1" s="24"/>
      <c r="M1" s="24"/>
    </row>
    <row r="2" spans="1:17" x14ac:dyDescent="0.3">
      <c r="A2" s="25" t="s">
        <v>6</v>
      </c>
      <c r="B2" s="27" t="s">
        <v>7</v>
      </c>
      <c r="C2" s="28"/>
      <c r="D2" s="4"/>
      <c r="E2" s="27" t="s">
        <v>8</v>
      </c>
      <c r="F2" s="28"/>
      <c r="G2" s="4"/>
      <c r="H2" s="27" t="s">
        <v>9</v>
      </c>
      <c r="I2" s="28"/>
      <c r="J2" s="4"/>
      <c r="K2" s="27" t="s">
        <v>10</v>
      </c>
      <c r="L2" s="28"/>
      <c r="M2" s="4"/>
    </row>
    <row r="3" spans="1:17" x14ac:dyDescent="0.3">
      <c r="A3" s="26"/>
      <c r="B3" s="4" t="s">
        <v>1</v>
      </c>
      <c r="C3" s="4" t="s">
        <v>0</v>
      </c>
      <c r="D3" s="4"/>
      <c r="E3" s="4" t="s">
        <v>1</v>
      </c>
      <c r="F3" s="4" t="s">
        <v>0</v>
      </c>
      <c r="G3" s="4"/>
      <c r="H3" s="4" t="s">
        <v>1</v>
      </c>
      <c r="I3" s="4" t="s">
        <v>0</v>
      </c>
      <c r="J3" s="4"/>
      <c r="K3" s="4" t="s">
        <v>1</v>
      </c>
      <c r="L3" s="4" t="s">
        <v>0</v>
      </c>
      <c r="M3" s="4"/>
    </row>
    <row r="4" spans="1:17" x14ac:dyDescent="0.3">
      <c r="A4" s="2">
        <v>1</v>
      </c>
      <c r="B4" s="2">
        <f>E4+H4+K4</f>
        <v>1126</v>
      </c>
      <c r="C4" s="5">
        <f>B4/$B$9*100</f>
        <v>88.748768472906406</v>
      </c>
      <c r="E4" s="6">
        <v>300</v>
      </c>
      <c r="F4" s="5">
        <f>E4/$E$9*100</f>
        <v>77.922077922077932</v>
      </c>
      <c r="G4" s="7"/>
      <c r="H4" s="6">
        <v>380</v>
      </c>
      <c r="I4" s="5">
        <f>H4/$H$9*100</f>
        <v>98.445595854922274</v>
      </c>
      <c r="J4" s="7"/>
      <c r="K4" s="6">
        <v>446</v>
      </c>
      <c r="L4" s="5">
        <f>K4/$K$9*100</f>
        <v>89.603214465092918</v>
      </c>
    </row>
    <row r="5" spans="1:17" x14ac:dyDescent="0.3">
      <c r="A5" s="2">
        <v>2</v>
      </c>
      <c r="B5" s="2">
        <f t="shared" ref="B5:B7" si="0">E5+H5+K5</f>
        <v>1251</v>
      </c>
      <c r="C5" s="5">
        <f t="shared" ref="C5:C7" si="1">B5/$B$9*100</f>
        <v>98.600985221674875</v>
      </c>
      <c r="E5" s="6">
        <v>350</v>
      </c>
      <c r="F5" s="5">
        <f>E5/$E$9*100</f>
        <v>90.909090909090907</v>
      </c>
      <c r="G5" s="7"/>
      <c r="H5" s="6">
        <v>423</v>
      </c>
      <c r="I5" s="5">
        <f>H5/$H$9*100</f>
        <v>109.58549222797926</v>
      </c>
      <c r="J5" s="7"/>
      <c r="K5" s="6">
        <v>478</v>
      </c>
      <c r="L5" s="5">
        <f>K5/$K$9*100</f>
        <v>96.032144650929183</v>
      </c>
    </row>
    <row r="6" spans="1:17" x14ac:dyDescent="0.3">
      <c r="A6" s="2">
        <v>3</v>
      </c>
      <c r="B6" s="2">
        <f t="shared" si="0"/>
        <v>1362</v>
      </c>
      <c r="C6" s="5">
        <f t="shared" si="1"/>
        <v>107.34975369458128</v>
      </c>
      <c r="E6" s="6">
        <v>437</v>
      </c>
      <c r="F6" s="5">
        <f>E6/$E$9*100</f>
        <v>113.50649350649351</v>
      </c>
      <c r="G6" s="7"/>
      <c r="H6" s="6">
        <v>425</v>
      </c>
      <c r="I6" s="5">
        <f>H6/$H$9*100</f>
        <v>110.10362694300517</v>
      </c>
      <c r="J6" s="7"/>
      <c r="K6" s="6">
        <v>500</v>
      </c>
      <c r="L6" s="5">
        <f>K6/$K$9*100</f>
        <v>100.45203415369161</v>
      </c>
    </row>
    <row r="7" spans="1:17" x14ac:dyDescent="0.3">
      <c r="A7" s="2">
        <v>4</v>
      </c>
      <c r="B7" s="2">
        <f t="shared" si="0"/>
        <v>1336</v>
      </c>
      <c r="C7" s="5">
        <f t="shared" si="1"/>
        <v>105.30049261083745</v>
      </c>
      <c r="E7" s="6">
        <v>453</v>
      </c>
      <c r="F7" s="5">
        <f>E7/$E$9*100</f>
        <v>117.66233766233766</v>
      </c>
      <c r="G7" s="7"/>
      <c r="H7" s="6">
        <v>316</v>
      </c>
      <c r="I7" s="5">
        <f>H7/$H$9*100</f>
        <v>81.865284974093271</v>
      </c>
      <c r="J7" s="7"/>
      <c r="K7" s="6">
        <v>567</v>
      </c>
      <c r="L7" s="5">
        <f>K7/$K$9*100</f>
        <v>113.91260673028629</v>
      </c>
      <c r="O7" s="3"/>
      <c r="P7" s="3"/>
      <c r="Q7" s="3"/>
    </row>
    <row r="8" spans="1:17" x14ac:dyDescent="0.3">
      <c r="A8" s="8" t="s">
        <v>2</v>
      </c>
      <c r="B8" s="9">
        <f>COUNT(B4:B7)</f>
        <v>4</v>
      </c>
      <c r="C8" s="9">
        <f>COUNT(C4:C7)</f>
        <v>4</v>
      </c>
      <c r="D8" s="8"/>
      <c r="E8" s="9">
        <f>COUNT(E4:E7)</f>
        <v>4</v>
      </c>
      <c r="F8" s="9">
        <f t="shared" ref="F8:L8" si="2">COUNT(F4:F7)</f>
        <v>4</v>
      </c>
      <c r="G8" s="9"/>
      <c r="H8" s="9">
        <f t="shared" si="2"/>
        <v>4</v>
      </c>
      <c r="I8" s="9">
        <f t="shared" si="2"/>
        <v>4</v>
      </c>
      <c r="J8" s="9"/>
      <c r="K8" s="9">
        <f t="shared" si="2"/>
        <v>4</v>
      </c>
      <c r="L8" s="9">
        <f t="shared" si="2"/>
        <v>4</v>
      </c>
      <c r="M8" s="10"/>
      <c r="O8" s="3"/>
      <c r="P8" s="3"/>
      <c r="Q8" s="3"/>
    </row>
    <row r="9" spans="1:17" x14ac:dyDescent="0.3">
      <c r="A9" s="11" t="s">
        <v>3</v>
      </c>
      <c r="B9" s="12">
        <f>AVERAGE(B4:B7)</f>
        <v>1268.75</v>
      </c>
      <c r="C9" s="13">
        <f>AVERAGE(C4:C7)</f>
        <v>100.00000000000001</v>
      </c>
      <c r="D9" s="11"/>
      <c r="E9" s="12">
        <f>AVERAGE(E4:E7)</f>
        <v>385</v>
      </c>
      <c r="F9" s="14">
        <f>AVERAGE(F4:F7)</f>
        <v>100</v>
      </c>
      <c r="G9" s="12"/>
      <c r="H9" s="12">
        <f>AVERAGE(H4:H7)</f>
        <v>386</v>
      </c>
      <c r="I9" s="14">
        <f>AVERAGE(I4:I7)</f>
        <v>100</v>
      </c>
      <c r="J9" s="12"/>
      <c r="K9" s="12">
        <f>AVERAGE(K4:K7)</f>
        <v>497.75</v>
      </c>
      <c r="L9" s="14">
        <f>AVERAGE(L4:L7)</f>
        <v>100</v>
      </c>
      <c r="M9" s="10"/>
    </row>
    <row r="10" spans="1:17" x14ac:dyDescent="0.3">
      <c r="A10" s="11" t="s">
        <v>4</v>
      </c>
      <c r="B10" s="12">
        <f>STDEV(B4:B7)</f>
        <v>106.31831137359798</v>
      </c>
      <c r="C10" s="12">
        <f>STDEV(C4:C7)</f>
        <v>8.3797683841259509</v>
      </c>
      <c r="D10" s="11"/>
      <c r="E10" s="12">
        <f>STDEV(E4:E7)</f>
        <v>72.521261250293577</v>
      </c>
      <c r="F10" s="15">
        <f>STDEV(F4:F7)</f>
        <v>18.836691233842505</v>
      </c>
      <c r="G10" s="15"/>
      <c r="H10" s="15">
        <f>STDEV(H4:H7)</f>
        <v>51.075108092559788</v>
      </c>
      <c r="I10" s="15">
        <f>STDEV(I4:I7)</f>
        <v>13.231893288227852</v>
      </c>
      <c r="J10" s="15"/>
      <c r="K10" s="15">
        <f>STDEV(K4:K7)</f>
        <v>51.214418542698176</v>
      </c>
      <c r="L10" s="15">
        <f>STDEV(L4:L7)</f>
        <v>10.289185041225146</v>
      </c>
      <c r="M10" s="10"/>
    </row>
    <row r="11" spans="1:17" x14ac:dyDescent="0.3">
      <c r="E11" s="7"/>
      <c r="F11" s="7"/>
      <c r="G11" s="7"/>
      <c r="H11" s="7"/>
      <c r="I11" s="7"/>
      <c r="J11" s="7"/>
      <c r="K11" s="7"/>
      <c r="L11" s="7"/>
    </row>
    <row r="12" spans="1:17" x14ac:dyDescent="0.3">
      <c r="A12" s="16"/>
      <c r="B12" s="16"/>
      <c r="C12" s="16"/>
      <c r="D12" s="16"/>
      <c r="E12" s="4" t="s">
        <v>11</v>
      </c>
      <c r="F12" s="4" t="s">
        <v>0</v>
      </c>
      <c r="G12" s="4"/>
      <c r="H12" s="4" t="s">
        <v>11</v>
      </c>
      <c r="I12" s="4" t="s">
        <v>0</v>
      </c>
      <c r="J12" s="4"/>
      <c r="K12" s="4" t="s">
        <v>11</v>
      </c>
      <c r="L12" s="4" t="s">
        <v>0</v>
      </c>
      <c r="M12" s="4"/>
    </row>
    <row r="13" spans="1:17" x14ac:dyDescent="0.3">
      <c r="A13" s="2">
        <v>1</v>
      </c>
      <c r="B13" s="2">
        <f>E13+H13+K13</f>
        <v>612</v>
      </c>
      <c r="C13" s="5">
        <f>B13/$B$9*100</f>
        <v>48.236453201970441</v>
      </c>
      <c r="E13" s="6">
        <v>163</v>
      </c>
      <c r="F13" s="5">
        <f>E13/$E$9*100</f>
        <v>42.337662337662337</v>
      </c>
      <c r="G13" s="7"/>
      <c r="H13" s="6">
        <v>201</v>
      </c>
      <c r="I13" s="5">
        <f>H13/$H$9*100</f>
        <v>52.07253886010362</v>
      </c>
      <c r="J13" s="7"/>
      <c r="K13" s="6">
        <v>248</v>
      </c>
      <c r="L13" s="5">
        <f>K13/$K$9*100</f>
        <v>49.824208940231038</v>
      </c>
    </row>
    <row r="14" spans="1:17" x14ac:dyDescent="0.3">
      <c r="A14" s="2">
        <v>2</v>
      </c>
      <c r="B14" s="2">
        <f t="shared" ref="B14:B16" si="3">E14+H14+K14</f>
        <v>608</v>
      </c>
      <c r="C14" s="5">
        <f t="shared" ref="C14:C16" si="4">B14/$B$9*100</f>
        <v>47.921182266009851</v>
      </c>
      <c r="E14" s="6">
        <v>164</v>
      </c>
      <c r="F14" s="5">
        <f t="shared" ref="F14:F16" si="5">E14/$E$9*100</f>
        <v>42.597402597402592</v>
      </c>
      <c r="G14" s="7"/>
      <c r="H14" s="6">
        <v>207</v>
      </c>
      <c r="I14" s="5">
        <f>H14/$H$9*100</f>
        <v>53.626943005181346</v>
      </c>
      <c r="J14" s="7"/>
      <c r="K14" s="6">
        <v>237</v>
      </c>
      <c r="L14" s="5">
        <f>K14/$K$9*100</f>
        <v>47.614264188849823</v>
      </c>
    </row>
    <row r="15" spans="1:17" x14ac:dyDescent="0.3">
      <c r="A15" s="2">
        <v>3</v>
      </c>
      <c r="B15" s="2">
        <f t="shared" si="3"/>
        <v>524</v>
      </c>
      <c r="C15" s="5">
        <f t="shared" si="4"/>
        <v>41.300492610837438</v>
      </c>
      <c r="E15" s="6">
        <v>150</v>
      </c>
      <c r="F15" s="5">
        <f t="shared" si="5"/>
        <v>38.961038961038966</v>
      </c>
      <c r="G15" s="7"/>
      <c r="H15" s="6">
        <v>171</v>
      </c>
      <c r="I15" s="5">
        <f>H15/$H$9*100</f>
        <v>44.300518134715027</v>
      </c>
      <c r="J15" s="7"/>
      <c r="K15" s="6">
        <v>203</v>
      </c>
      <c r="L15" s="5">
        <f>K15/$K$9*100</f>
        <v>40.783525866398797</v>
      </c>
    </row>
    <row r="16" spans="1:17" x14ac:dyDescent="0.3">
      <c r="A16" s="2">
        <v>4</v>
      </c>
      <c r="B16" s="2">
        <f t="shared" si="3"/>
        <v>591</v>
      </c>
      <c r="C16" s="5">
        <f t="shared" si="4"/>
        <v>46.581280788177338</v>
      </c>
      <c r="E16" s="6">
        <v>185</v>
      </c>
      <c r="F16" s="5">
        <f t="shared" si="5"/>
        <v>48.051948051948052</v>
      </c>
      <c r="G16" s="7"/>
      <c r="H16" s="6">
        <v>186</v>
      </c>
      <c r="I16" s="5">
        <f>H16/$H$9*100</f>
        <v>48.186528497409327</v>
      </c>
      <c r="J16" s="7"/>
      <c r="K16" s="6">
        <v>220</v>
      </c>
      <c r="L16" s="5">
        <f>K16/$K$9*100</f>
        <v>44.19889502762431</v>
      </c>
    </row>
    <row r="17" spans="1:17" x14ac:dyDescent="0.3">
      <c r="A17" s="8" t="s">
        <v>2</v>
      </c>
      <c r="B17" s="9">
        <f>COUNT(B13:B16)</f>
        <v>4</v>
      </c>
      <c r="C17" s="9">
        <f>COUNT(C13:C16)</f>
        <v>4</v>
      </c>
      <c r="D17" s="8"/>
      <c r="E17" s="9">
        <f>COUNT(E13:E16)</f>
        <v>4</v>
      </c>
      <c r="F17" s="9">
        <f t="shared" ref="F17:L17" si="6">COUNT(F13:F16)</f>
        <v>4</v>
      </c>
      <c r="G17" s="9"/>
      <c r="H17" s="9">
        <f t="shared" si="6"/>
        <v>4</v>
      </c>
      <c r="I17" s="9">
        <f t="shared" si="6"/>
        <v>4</v>
      </c>
      <c r="J17" s="9"/>
      <c r="K17" s="9">
        <f t="shared" si="6"/>
        <v>4</v>
      </c>
      <c r="L17" s="9">
        <f t="shared" si="6"/>
        <v>4</v>
      </c>
      <c r="M17" s="10"/>
      <c r="O17" s="3"/>
      <c r="P17" s="3"/>
      <c r="Q17" s="3"/>
    </row>
    <row r="18" spans="1:17" x14ac:dyDescent="0.3">
      <c r="A18" s="11" t="s">
        <v>3</v>
      </c>
      <c r="B18" s="12">
        <f>AVERAGE(B13:B16)</f>
        <v>583.75</v>
      </c>
      <c r="C18" s="13">
        <f>AVERAGE(C13:C16)</f>
        <v>46.009852216748769</v>
      </c>
      <c r="D18" s="11"/>
      <c r="E18" s="12">
        <f>AVERAGE(E13:E16)</f>
        <v>165.5</v>
      </c>
      <c r="F18" s="17">
        <f>AVERAGE(F13:F16)</f>
        <v>42.987012987012989</v>
      </c>
      <c r="G18" s="15"/>
      <c r="H18" s="15">
        <f>AVERAGE(H13:H16)</f>
        <v>191.25</v>
      </c>
      <c r="I18" s="17">
        <f>AVERAGE(I13:I16)</f>
        <v>49.546632124352328</v>
      </c>
      <c r="J18" s="15"/>
      <c r="K18" s="15">
        <f>AVERAGE(K13:K16)</f>
        <v>227</v>
      </c>
      <c r="L18" s="17">
        <f>AVERAGE(L13:L16)</f>
        <v>45.605223505775989</v>
      </c>
      <c r="M18" s="10"/>
    </row>
    <row r="19" spans="1:17" x14ac:dyDescent="0.3">
      <c r="A19" s="11" t="s">
        <v>4</v>
      </c>
      <c r="B19" s="12">
        <f>STDEV(B13:B16)</f>
        <v>40.860535157206805</v>
      </c>
      <c r="C19" s="13">
        <f>STDEV(C13:C16)</f>
        <v>3.2205347907158064</v>
      </c>
      <c r="D19" s="11"/>
      <c r="E19" s="12">
        <f>STDEV(E13:E16)</f>
        <v>14.479871085982314</v>
      </c>
      <c r="F19" s="15">
        <f>STDEV(F13:F16)</f>
        <v>3.7610054768785219</v>
      </c>
      <c r="G19" s="15"/>
      <c r="H19" s="15">
        <f>STDEV(H13:H16)</f>
        <v>16.132265804901678</v>
      </c>
      <c r="I19" s="15">
        <f>STDEV(I13:I16)</f>
        <v>4.1793434727724534</v>
      </c>
      <c r="J19" s="15"/>
      <c r="K19" s="15">
        <f>STDEV(K13:K16)</f>
        <v>19.714630776828326</v>
      </c>
      <c r="L19" s="15">
        <f>STDEV(L13:L16)</f>
        <v>3.9607495282427561</v>
      </c>
      <c r="M19" s="10"/>
    </row>
    <row r="20" spans="1:17" x14ac:dyDescent="0.3">
      <c r="A20" s="11" t="s">
        <v>12</v>
      </c>
      <c r="B20" s="18">
        <f>TTEST(B4:B7,B13:B16,2,2)</f>
        <v>2.0034093140932563E-5</v>
      </c>
      <c r="C20" s="18">
        <f>TTEST(C4:C7,C13:C16,2,2)</f>
        <v>2.0034093140932563E-5</v>
      </c>
      <c r="D20" s="18" t="e">
        <f t="shared" ref="D20:L20" si="7">TTEST(D4:D7,D13:D16,2,2)</f>
        <v>#DIV/0!</v>
      </c>
      <c r="E20" s="18">
        <f t="shared" si="7"/>
        <v>1.0200835421944295E-3</v>
      </c>
      <c r="F20" s="18">
        <f t="shared" si="7"/>
        <v>1.0200835421944295E-3</v>
      </c>
      <c r="G20" s="18" t="e">
        <f t="shared" si="7"/>
        <v>#DIV/0!</v>
      </c>
      <c r="H20" s="18">
        <f t="shared" si="7"/>
        <v>3.4413020988546735E-4</v>
      </c>
      <c r="I20" s="18">
        <f t="shared" si="7"/>
        <v>3.4413020988546583E-4</v>
      </c>
      <c r="J20" s="18" t="e">
        <f t="shared" si="7"/>
        <v>#DIV/0!</v>
      </c>
      <c r="K20" s="18">
        <f t="shared" si="7"/>
        <v>6.2499046628004571E-5</v>
      </c>
      <c r="L20" s="18">
        <f t="shared" si="7"/>
        <v>6.2499046628004462E-5</v>
      </c>
      <c r="M20" s="19"/>
    </row>
    <row r="21" spans="1:17" x14ac:dyDescent="0.3">
      <c r="C21" s="3" t="s">
        <v>13</v>
      </c>
      <c r="F21" s="3" t="s">
        <v>14</v>
      </c>
      <c r="I21" s="3" t="s">
        <v>15</v>
      </c>
      <c r="L21" s="3" t="s">
        <v>15</v>
      </c>
    </row>
    <row r="25" spans="1:17" ht="15.6" x14ac:dyDescent="0.3">
      <c r="A25" s="22" t="s">
        <v>16</v>
      </c>
      <c r="B25" s="22"/>
      <c r="C25" s="22"/>
      <c r="D25" s="22"/>
      <c r="E25" s="23"/>
      <c r="F25" s="24"/>
      <c r="G25" s="24"/>
      <c r="H25" s="24"/>
      <c r="I25" s="24"/>
      <c r="J25" s="24"/>
      <c r="K25" s="24"/>
      <c r="L25" s="24"/>
      <c r="M25" s="24"/>
    </row>
    <row r="26" spans="1:17" x14ac:dyDescent="0.3">
      <c r="A26" s="25" t="s">
        <v>6</v>
      </c>
      <c r="B26" s="27" t="s">
        <v>7</v>
      </c>
      <c r="C26" s="28"/>
      <c r="D26" s="4"/>
      <c r="E26" s="27" t="s">
        <v>8</v>
      </c>
      <c r="F26" s="28"/>
      <c r="G26" s="4"/>
      <c r="H26" s="27" t="s">
        <v>9</v>
      </c>
      <c r="I26" s="28"/>
      <c r="J26" s="4"/>
      <c r="K26" s="27" t="s">
        <v>10</v>
      </c>
      <c r="L26" s="28"/>
      <c r="M26" s="4"/>
    </row>
    <row r="27" spans="1:17" x14ac:dyDescent="0.3">
      <c r="A27" s="26"/>
      <c r="B27" s="4" t="s">
        <v>1</v>
      </c>
      <c r="C27" s="4" t="s">
        <v>0</v>
      </c>
      <c r="D27" s="4"/>
      <c r="E27" s="4" t="s">
        <v>1</v>
      </c>
      <c r="F27" s="4" t="s">
        <v>0</v>
      </c>
      <c r="G27" s="4"/>
      <c r="H27" s="4" t="s">
        <v>1</v>
      </c>
      <c r="I27" s="4" t="s">
        <v>0</v>
      </c>
      <c r="J27" s="4"/>
      <c r="K27" s="4" t="s">
        <v>1</v>
      </c>
      <c r="L27" s="4" t="s">
        <v>0</v>
      </c>
      <c r="M27" s="4"/>
    </row>
    <row r="28" spans="1:17" x14ac:dyDescent="0.3">
      <c r="A28" s="2">
        <v>1</v>
      </c>
      <c r="B28" s="2">
        <f>E28+H28+K28</f>
        <v>1134</v>
      </c>
      <c r="C28" s="5">
        <f>B28/$B$33*100</f>
        <v>92.9317762753534</v>
      </c>
      <c r="E28" s="6">
        <v>303</v>
      </c>
      <c r="F28" s="5">
        <f>E28/$E$33*100</f>
        <v>96.727853152434164</v>
      </c>
      <c r="G28" s="7"/>
      <c r="H28" s="6">
        <v>469</v>
      </c>
      <c r="I28" s="5">
        <f>H28/$H$33*100</f>
        <v>106.46992054483542</v>
      </c>
      <c r="J28" s="7"/>
      <c r="K28" s="6">
        <v>362</v>
      </c>
      <c r="L28" s="5">
        <f>K28/$K$33*100</f>
        <v>77.59914255091104</v>
      </c>
    </row>
    <row r="29" spans="1:17" x14ac:dyDescent="0.3">
      <c r="A29" s="2">
        <v>2</v>
      </c>
      <c r="B29" s="2">
        <f t="shared" ref="B29:B31" si="8">E29+H29+K29</f>
        <v>1123</v>
      </c>
      <c r="C29" s="5">
        <f t="shared" ref="C29:C31" si="9">B29/$B$33*100</f>
        <v>92.030321655398481</v>
      </c>
      <c r="E29" s="6">
        <v>305</v>
      </c>
      <c r="F29" s="5">
        <f t="shared" ref="F29:F31" si="10">E29/$E$33*100</f>
        <v>97.366320830007979</v>
      </c>
      <c r="G29" s="7"/>
      <c r="H29" s="6">
        <v>456</v>
      </c>
      <c r="I29" s="5">
        <f t="shared" ref="I29:I31" si="11">H29/$H$33*100</f>
        <v>103.51872871736663</v>
      </c>
      <c r="J29" s="7"/>
      <c r="K29" s="6">
        <v>362</v>
      </c>
      <c r="L29" s="5">
        <f t="shared" ref="L29:L31" si="12">K29/$K$33*100</f>
        <v>77.59914255091104</v>
      </c>
    </row>
    <row r="30" spans="1:17" x14ac:dyDescent="0.3">
      <c r="A30" s="2">
        <v>3</v>
      </c>
      <c r="B30" s="2">
        <f t="shared" si="8"/>
        <v>1359</v>
      </c>
      <c r="C30" s="5">
        <f t="shared" si="9"/>
        <v>111.37062077443147</v>
      </c>
      <c r="E30" s="6">
        <v>303</v>
      </c>
      <c r="F30" s="5">
        <f t="shared" si="10"/>
        <v>96.727853152434164</v>
      </c>
      <c r="G30" s="7"/>
      <c r="H30" s="6">
        <v>435</v>
      </c>
      <c r="I30" s="5">
        <f t="shared" si="11"/>
        <v>98.751418842224751</v>
      </c>
      <c r="J30" s="7"/>
      <c r="K30" s="6">
        <v>621</v>
      </c>
      <c r="L30" s="5">
        <f t="shared" si="12"/>
        <v>133.11897106109325</v>
      </c>
    </row>
    <row r="31" spans="1:17" x14ac:dyDescent="0.3">
      <c r="A31" s="2">
        <v>4</v>
      </c>
      <c r="B31" s="2">
        <f t="shared" si="8"/>
        <v>1265</v>
      </c>
      <c r="C31" s="5">
        <f t="shared" si="9"/>
        <v>103.66728129481663</v>
      </c>
      <c r="E31" s="6">
        <v>342</v>
      </c>
      <c r="F31" s="5">
        <f t="shared" si="10"/>
        <v>109.17797286512369</v>
      </c>
      <c r="G31" s="7"/>
      <c r="H31" s="6">
        <v>402</v>
      </c>
      <c r="I31" s="5">
        <f t="shared" si="11"/>
        <v>91.259931895573203</v>
      </c>
      <c r="J31" s="7"/>
      <c r="K31" s="6">
        <v>521</v>
      </c>
      <c r="L31" s="5">
        <f t="shared" si="12"/>
        <v>111.68274383708467</v>
      </c>
    </row>
    <row r="32" spans="1:17" x14ac:dyDescent="0.3">
      <c r="A32" s="8" t="s">
        <v>2</v>
      </c>
      <c r="B32" s="9">
        <f>COUNT(B28:B31)</f>
        <v>4</v>
      </c>
      <c r="C32" s="9">
        <f>COUNT(C28:C31)</f>
        <v>4</v>
      </c>
      <c r="D32" s="8"/>
      <c r="E32" s="9">
        <f>COUNT(E28:E31)</f>
        <v>4</v>
      </c>
      <c r="F32" s="9">
        <f t="shared" ref="F32" si="13">COUNT(F28:F31)</f>
        <v>4</v>
      </c>
      <c r="G32" s="9"/>
      <c r="H32" s="9">
        <f t="shared" ref="H32:I32" si="14">COUNT(H28:H31)</f>
        <v>4</v>
      </c>
      <c r="I32" s="9">
        <f t="shared" si="14"/>
        <v>4</v>
      </c>
      <c r="J32" s="9"/>
      <c r="K32" s="9">
        <f t="shared" ref="K32:L32" si="15">COUNT(K28:K31)</f>
        <v>4</v>
      </c>
      <c r="L32" s="9">
        <f t="shared" si="15"/>
        <v>4</v>
      </c>
      <c r="M32" s="10"/>
    </row>
    <row r="33" spans="1:13" x14ac:dyDescent="0.3">
      <c r="A33" s="11" t="s">
        <v>3</v>
      </c>
      <c r="B33" s="12">
        <f>AVERAGE(B28:B31)</f>
        <v>1220.25</v>
      </c>
      <c r="C33" s="13">
        <f>AVERAGE(C28:C31)</f>
        <v>100</v>
      </c>
      <c r="D33" s="11"/>
      <c r="E33" s="12">
        <f>AVERAGE(E28:E31)</f>
        <v>313.25</v>
      </c>
      <c r="F33" s="14">
        <f>AVERAGE(F28:F31)</f>
        <v>100</v>
      </c>
      <c r="G33" s="12"/>
      <c r="H33" s="12">
        <f>AVERAGE(H28:H31)</f>
        <v>440.5</v>
      </c>
      <c r="I33" s="14">
        <f>AVERAGE(I28:I31)</f>
        <v>100</v>
      </c>
      <c r="J33" s="12"/>
      <c r="K33" s="12">
        <f>AVERAGE(K28:K31)</f>
        <v>466.5</v>
      </c>
      <c r="L33" s="14">
        <f>AVERAGE(L28:L31)</f>
        <v>100</v>
      </c>
      <c r="M33" s="10"/>
    </row>
    <row r="34" spans="1:13" x14ac:dyDescent="0.3">
      <c r="A34" s="11" t="s">
        <v>4</v>
      </c>
      <c r="B34" s="12">
        <f>STDEV(B28:B31)</f>
        <v>112.76930729000097</v>
      </c>
      <c r="C34" s="12">
        <f>STDEV(C28:C31)</f>
        <v>9.2414920950625721</v>
      </c>
      <c r="D34" s="11"/>
      <c r="E34" s="12">
        <f>STDEV(E28:E31)</f>
        <v>19.189841062395487</v>
      </c>
      <c r="F34" s="15">
        <f>STDEV(F28:F31)</f>
        <v>6.1260466280592061</v>
      </c>
      <c r="G34" s="15"/>
      <c r="H34" s="15">
        <f>STDEV(H28:H31)</f>
        <v>29.240383034426891</v>
      </c>
      <c r="I34" s="15">
        <f>STDEV(I28:I31)</f>
        <v>6.637998418712125</v>
      </c>
      <c r="J34" s="15"/>
      <c r="K34" s="15">
        <f>STDEV(K28:K31)</f>
        <v>127.38524247337287</v>
      </c>
      <c r="L34" s="15">
        <f>STDEV(L28:L31)</f>
        <v>27.306590026446511</v>
      </c>
      <c r="M34" s="10"/>
    </row>
    <row r="35" spans="1:13" x14ac:dyDescent="0.3">
      <c r="E35" s="7"/>
      <c r="F35" s="7"/>
      <c r="G35" s="7"/>
      <c r="H35" s="7"/>
      <c r="I35" s="7"/>
      <c r="J35" s="7"/>
      <c r="K35" s="7"/>
      <c r="L35" s="7"/>
    </row>
    <row r="36" spans="1:13" x14ac:dyDescent="0.3">
      <c r="A36" s="16"/>
      <c r="B36" s="16"/>
      <c r="C36" s="16"/>
      <c r="D36" s="16"/>
      <c r="E36" s="4" t="s">
        <v>11</v>
      </c>
      <c r="F36" s="4" t="s">
        <v>0</v>
      </c>
      <c r="G36" s="4"/>
      <c r="H36" s="4" t="s">
        <v>11</v>
      </c>
      <c r="I36" s="4" t="s">
        <v>0</v>
      </c>
      <c r="J36" s="4"/>
      <c r="K36" s="4" t="s">
        <v>11</v>
      </c>
      <c r="L36" s="4" t="s">
        <v>0</v>
      </c>
      <c r="M36" s="4"/>
    </row>
    <row r="37" spans="1:13" x14ac:dyDescent="0.3">
      <c r="A37" s="2">
        <v>1</v>
      </c>
      <c r="B37" s="2">
        <f>E37+H37+K37</f>
        <v>457</v>
      </c>
      <c r="C37" s="5">
        <f>B37/$B$33*100</f>
        <v>37.451341938127428</v>
      </c>
      <c r="E37" s="6">
        <v>187</v>
      </c>
      <c r="F37" s="6">
        <f>E37/$E$33*100</f>
        <v>59.696727853152431</v>
      </c>
      <c r="G37" s="7"/>
      <c r="H37" s="6">
        <v>169</v>
      </c>
      <c r="I37" s="5">
        <f>H37/$H$33*100</f>
        <v>38.365493757094207</v>
      </c>
      <c r="J37" s="7"/>
      <c r="K37" s="6">
        <v>101</v>
      </c>
      <c r="L37" s="5">
        <f>K37/$K$33*100</f>
        <v>21.65058949624866</v>
      </c>
    </row>
    <row r="38" spans="1:13" x14ac:dyDescent="0.3">
      <c r="A38" s="2">
        <v>2</v>
      </c>
      <c r="B38" s="2">
        <f t="shared" ref="B38:B40" si="16">E38+H38+K38</f>
        <v>326</v>
      </c>
      <c r="C38" s="5">
        <f t="shared" ref="C38:C40" si="17">B38/$B$33*100</f>
        <v>26.715836918664209</v>
      </c>
      <c r="E38" s="6">
        <v>100</v>
      </c>
      <c r="F38" s="6">
        <f t="shared" ref="F38:F40" si="18">E38/$E$33*100</f>
        <v>31.923383878691141</v>
      </c>
      <c r="G38" s="7"/>
      <c r="H38" s="6">
        <v>148</v>
      </c>
      <c r="I38" s="5">
        <f t="shared" ref="I38:I40" si="19">H38/$H$33*100</f>
        <v>33.598183881952323</v>
      </c>
      <c r="J38" s="7"/>
      <c r="K38" s="6">
        <v>78</v>
      </c>
      <c r="L38" s="5">
        <f t="shared" ref="L38:L40" si="20">K38/$K$33*100</f>
        <v>16.720257234726688</v>
      </c>
    </row>
    <row r="39" spans="1:13" x14ac:dyDescent="0.3">
      <c r="A39" s="2">
        <v>3</v>
      </c>
      <c r="B39" s="2">
        <f t="shared" si="16"/>
        <v>342</v>
      </c>
      <c r="C39" s="5">
        <f>B39/$B$33*100</f>
        <v>28.027043638598649</v>
      </c>
      <c r="E39" s="6">
        <v>117</v>
      </c>
      <c r="F39" s="6">
        <f t="shared" si="18"/>
        <v>37.350359138068633</v>
      </c>
      <c r="G39" s="7"/>
      <c r="H39" s="6">
        <v>96</v>
      </c>
      <c r="I39" s="5">
        <f t="shared" si="19"/>
        <v>21.793416572077184</v>
      </c>
      <c r="J39" s="7"/>
      <c r="K39" s="6">
        <v>129</v>
      </c>
      <c r="L39" s="5">
        <f t="shared" si="20"/>
        <v>27.652733118971064</v>
      </c>
    </row>
    <row r="40" spans="1:13" x14ac:dyDescent="0.3">
      <c r="A40" s="2">
        <v>4</v>
      </c>
      <c r="B40" s="2">
        <f t="shared" si="16"/>
        <v>412</v>
      </c>
      <c r="C40" s="5">
        <f t="shared" si="17"/>
        <v>33.763573038311826</v>
      </c>
      <c r="E40" s="6">
        <v>118</v>
      </c>
      <c r="F40" s="6">
        <f t="shared" si="18"/>
        <v>37.669592976855547</v>
      </c>
      <c r="G40" s="7"/>
      <c r="H40" s="6">
        <v>94</v>
      </c>
      <c r="I40" s="5">
        <f t="shared" si="19"/>
        <v>21.339387060158909</v>
      </c>
      <c r="J40" s="7"/>
      <c r="K40" s="6">
        <v>200</v>
      </c>
      <c r="L40" s="5">
        <f t="shared" si="20"/>
        <v>42.872454448017152</v>
      </c>
    </row>
    <row r="41" spans="1:13" x14ac:dyDescent="0.3">
      <c r="A41" s="8" t="s">
        <v>2</v>
      </c>
      <c r="B41" s="9">
        <f>COUNT(B37:B40)</f>
        <v>4</v>
      </c>
      <c r="C41" s="9">
        <f>COUNT(C37:C40)</f>
        <v>4</v>
      </c>
      <c r="D41" s="8"/>
      <c r="E41" s="9">
        <f>COUNT(E37:E40)</f>
        <v>4</v>
      </c>
      <c r="F41" s="9">
        <f t="shared" ref="F41" si="21">COUNT(F37:F40)</f>
        <v>4</v>
      </c>
      <c r="G41" s="9"/>
      <c r="H41" s="9">
        <f t="shared" ref="H41:I41" si="22">COUNT(H37:H40)</f>
        <v>4</v>
      </c>
      <c r="I41" s="9">
        <f t="shared" si="22"/>
        <v>4</v>
      </c>
      <c r="J41" s="9"/>
      <c r="K41" s="9">
        <f t="shared" ref="K41:L41" si="23">COUNT(K37:K40)</f>
        <v>4</v>
      </c>
      <c r="L41" s="9">
        <f t="shared" si="23"/>
        <v>4</v>
      </c>
      <c r="M41" s="10"/>
    </row>
    <row r="42" spans="1:13" x14ac:dyDescent="0.3">
      <c r="A42" s="11" t="s">
        <v>3</v>
      </c>
      <c r="B42" s="12">
        <f>AVERAGE(B37:B40)</f>
        <v>384.25</v>
      </c>
      <c r="C42" s="13">
        <f>AVERAGE(C37:C40)</f>
        <v>31.489448883425524</v>
      </c>
      <c r="D42" s="11"/>
      <c r="E42" s="12">
        <f>AVERAGE(E37:E40)</f>
        <v>130.5</v>
      </c>
      <c r="F42" s="17">
        <f>AVERAGE(F37:F40)</f>
        <v>41.660015961691933</v>
      </c>
      <c r="G42" s="15"/>
      <c r="H42" s="15">
        <f>AVERAGE(H37:H40)</f>
        <v>126.75</v>
      </c>
      <c r="I42" s="17">
        <f>AVERAGE(I37:I40)</f>
        <v>28.774120317820653</v>
      </c>
      <c r="J42" s="15"/>
      <c r="K42" s="15">
        <f>AVERAGE(K37:K40)</f>
        <v>127</v>
      </c>
      <c r="L42" s="17">
        <f>AVERAGE(L37:L40)</f>
        <v>27.224008574490888</v>
      </c>
      <c r="M42" s="10"/>
    </row>
    <row r="43" spans="1:13" x14ac:dyDescent="0.3">
      <c r="A43" s="11" t="s">
        <v>4</v>
      </c>
      <c r="B43" s="12">
        <f>STDEV(B37:B40)</f>
        <v>61.212063081280526</v>
      </c>
      <c r="C43" s="13">
        <f>STDEV(C37:C40)</f>
        <v>5.0163542783266326</v>
      </c>
      <c r="D43" s="11"/>
      <c r="E43" s="12">
        <f>STDEV(E37:E40)</f>
        <v>38.561638969317684</v>
      </c>
      <c r="F43" s="15">
        <f>STDEV(F37:F40)</f>
        <v>12.310180038090271</v>
      </c>
      <c r="G43" s="15"/>
      <c r="H43" s="15">
        <f>STDEV(H37:H40)</f>
        <v>37.659660115301094</v>
      </c>
      <c r="I43" s="15">
        <f>STDEV(I37:I40)</f>
        <v>8.5492985505791488</v>
      </c>
      <c r="J43" s="15"/>
      <c r="K43" s="15">
        <f>STDEV(K37:K40)</f>
        <v>52.94651389216606</v>
      </c>
      <c r="L43" s="15">
        <f>STDEV(L37:L40)</f>
        <v>11.349735025115992</v>
      </c>
      <c r="M43" s="10"/>
    </row>
    <row r="44" spans="1:13" x14ac:dyDescent="0.3">
      <c r="A44" s="11" t="s">
        <v>12</v>
      </c>
      <c r="B44" s="18">
        <f>TTEST(B28:B31,B37:B40,2,3)</f>
        <v>8.0072069046526541E-5</v>
      </c>
      <c r="C44" s="18">
        <f>TTEST(C28:C31,C37:C40,2,3)</f>
        <v>8.0072069046526988E-5</v>
      </c>
      <c r="D44" s="11"/>
      <c r="E44" s="18">
        <f>TTEST(E28:E31,E37:E40,2,3)</f>
        <v>6.8744951573664677E-4</v>
      </c>
      <c r="F44" s="18">
        <f>TTEST(F28:F31,F37:F40,2,3)</f>
        <v>6.8744951573664634E-4</v>
      </c>
      <c r="G44" s="18"/>
      <c r="H44" s="18">
        <f>TTEST(H28:H31,H37:H40,2,3)</f>
        <v>1.8680967516035297E-5</v>
      </c>
      <c r="I44" s="18">
        <f>TTEST(I28:I31,I37:I40,2,3)</f>
        <v>1.8680967516035259E-5</v>
      </c>
      <c r="J44" s="18"/>
      <c r="K44" s="18">
        <f>TTEST(K28:K31,K37:K40,2,3)</f>
        <v>7.8847513404544396E-3</v>
      </c>
      <c r="L44" s="18">
        <f>TTEST(L28:L31,L37:L40,2,3)</f>
        <v>7.8847513404544326E-3</v>
      </c>
      <c r="M44" s="19"/>
    </row>
    <row r="45" spans="1:13" x14ac:dyDescent="0.3">
      <c r="C45" s="3" t="s">
        <v>15</v>
      </c>
      <c r="F45" s="3" t="s">
        <v>13</v>
      </c>
      <c r="I45" s="3" t="s">
        <v>17</v>
      </c>
      <c r="L45" s="3" t="s">
        <v>15</v>
      </c>
    </row>
    <row r="50" spans="1:13" ht="15.6" x14ac:dyDescent="0.3">
      <c r="A50" s="22" t="s">
        <v>18</v>
      </c>
      <c r="B50" s="22"/>
      <c r="C50" s="22"/>
      <c r="D50" s="22"/>
      <c r="E50" s="23"/>
      <c r="F50" s="24"/>
      <c r="G50" s="24"/>
      <c r="H50" s="24"/>
      <c r="I50" s="24"/>
      <c r="J50" s="24"/>
      <c r="K50" s="24"/>
      <c r="L50" s="24"/>
      <c r="M50" s="24"/>
    </row>
    <row r="51" spans="1:13" x14ac:dyDescent="0.3">
      <c r="A51" s="25" t="s">
        <v>6</v>
      </c>
      <c r="B51" s="27" t="s">
        <v>7</v>
      </c>
      <c r="C51" s="28"/>
      <c r="D51" s="4"/>
      <c r="E51" s="27" t="s">
        <v>8</v>
      </c>
      <c r="F51" s="28"/>
      <c r="G51" s="4"/>
      <c r="H51" s="27" t="s">
        <v>9</v>
      </c>
      <c r="I51" s="28"/>
      <c r="J51" s="4"/>
      <c r="K51" s="27" t="s">
        <v>10</v>
      </c>
      <c r="L51" s="28"/>
      <c r="M51" s="4"/>
    </row>
    <row r="52" spans="1:13" x14ac:dyDescent="0.3">
      <c r="A52" s="26"/>
      <c r="B52" s="4" t="s">
        <v>1</v>
      </c>
      <c r="C52" s="4" t="s">
        <v>0</v>
      </c>
      <c r="D52" s="4"/>
      <c r="E52" s="4" t="s">
        <v>1</v>
      </c>
      <c r="F52" s="4" t="s">
        <v>0</v>
      </c>
      <c r="G52" s="4"/>
      <c r="H52" s="4" t="s">
        <v>1</v>
      </c>
      <c r="I52" s="4" t="s">
        <v>0</v>
      </c>
      <c r="J52" s="4"/>
      <c r="K52" s="4" t="s">
        <v>1</v>
      </c>
      <c r="L52" s="4" t="s">
        <v>0</v>
      </c>
      <c r="M52" s="4"/>
    </row>
    <row r="53" spans="1:13" x14ac:dyDescent="0.3">
      <c r="A53" s="2">
        <v>1</v>
      </c>
      <c r="B53" s="2">
        <f>E53+H53+K53</f>
        <v>795</v>
      </c>
      <c r="C53" s="5">
        <f>B53/$B$58*100</f>
        <v>101.98845413726747</v>
      </c>
      <c r="E53" s="5">
        <v>195</v>
      </c>
      <c r="F53" s="5">
        <f>E53/$E$58*100</f>
        <v>103.86151797603196</v>
      </c>
      <c r="G53" s="7"/>
      <c r="H53" s="5">
        <v>269</v>
      </c>
      <c r="I53" s="5">
        <f>H53/$H$58*100</f>
        <v>129.95169082125605</v>
      </c>
      <c r="J53" s="7"/>
      <c r="K53" s="5">
        <v>331</v>
      </c>
      <c r="L53" s="5">
        <f>K53/$K$58*100</f>
        <v>86.029889538661465</v>
      </c>
    </row>
    <row r="54" spans="1:13" x14ac:dyDescent="0.3">
      <c r="A54" s="2">
        <v>2</v>
      </c>
      <c r="B54" s="2">
        <f t="shared" ref="B54:B56" si="24">E54+H54+K54</f>
        <v>651</v>
      </c>
      <c r="C54" s="5">
        <f t="shared" ref="C54:C56" si="25">B54/$B$58*100</f>
        <v>83.515073765234121</v>
      </c>
      <c r="E54" s="5">
        <v>130</v>
      </c>
      <c r="F54" s="5">
        <f t="shared" ref="F54:F56" si="26">E54/$E$58*100</f>
        <v>69.241011984021299</v>
      </c>
      <c r="G54" s="7"/>
      <c r="H54" s="5">
        <v>186</v>
      </c>
      <c r="I54" s="5">
        <f t="shared" ref="I54:I56" si="27">H54/$H$58*100</f>
        <v>89.85507246376811</v>
      </c>
      <c r="J54" s="7"/>
      <c r="K54" s="5">
        <v>335</v>
      </c>
      <c r="L54" s="5">
        <f t="shared" ref="L54:L56" si="28">K54/$K$58*100</f>
        <v>87.069525666016887</v>
      </c>
    </row>
    <row r="55" spans="1:13" x14ac:dyDescent="0.3">
      <c r="A55" s="2">
        <v>3</v>
      </c>
      <c r="B55" s="2">
        <f t="shared" si="24"/>
        <v>822</v>
      </c>
      <c r="C55" s="5">
        <f t="shared" si="25"/>
        <v>105.45221295702373</v>
      </c>
      <c r="E55" s="5">
        <v>188</v>
      </c>
      <c r="F55" s="5">
        <f t="shared" si="26"/>
        <v>100.13315579227697</v>
      </c>
      <c r="G55" s="7"/>
      <c r="H55" s="5">
        <v>152</v>
      </c>
      <c r="I55" s="5">
        <f t="shared" si="27"/>
        <v>73.429951690821255</v>
      </c>
      <c r="J55" s="7"/>
      <c r="K55" s="5">
        <v>482</v>
      </c>
      <c r="L55" s="5">
        <f t="shared" si="28"/>
        <v>125.27615334632878</v>
      </c>
    </row>
    <row r="56" spans="1:13" x14ac:dyDescent="0.3">
      <c r="A56" s="2">
        <v>4</v>
      </c>
      <c r="B56" s="2">
        <f t="shared" si="24"/>
        <v>850</v>
      </c>
      <c r="C56" s="5">
        <f t="shared" si="25"/>
        <v>109.04425914047467</v>
      </c>
      <c r="E56" s="5">
        <v>238</v>
      </c>
      <c r="F56" s="5">
        <f t="shared" si="26"/>
        <v>126.76431424766976</v>
      </c>
      <c r="G56" s="7"/>
      <c r="H56" s="5">
        <v>221</v>
      </c>
      <c r="I56" s="5">
        <f t="shared" si="27"/>
        <v>106.7632850241546</v>
      </c>
      <c r="J56" s="7"/>
      <c r="K56" s="5">
        <v>391</v>
      </c>
      <c r="L56" s="5">
        <f t="shared" si="28"/>
        <v>101.62443144899285</v>
      </c>
    </row>
    <row r="57" spans="1:13" x14ac:dyDescent="0.3">
      <c r="A57" s="8" t="s">
        <v>2</v>
      </c>
      <c r="B57" s="9">
        <f>COUNT(B53:B56)</f>
        <v>4</v>
      </c>
      <c r="C57" s="9">
        <f>COUNT(C53:C56)</f>
        <v>4</v>
      </c>
      <c r="D57" s="8"/>
      <c r="E57" s="9">
        <f>COUNT(E53:E56)</f>
        <v>4</v>
      </c>
      <c r="F57" s="9">
        <f t="shared" ref="F57" si="29">COUNT(F53:F56)</f>
        <v>4</v>
      </c>
      <c r="G57" s="9"/>
      <c r="H57" s="9">
        <f t="shared" ref="H57:I57" si="30">COUNT(H53:H56)</f>
        <v>4</v>
      </c>
      <c r="I57" s="9">
        <f t="shared" si="30"/>
        <v>4</v>
      </c>
      <c r="J57" s="9"/>
      <c r="K57" s="9">
        <f t="shared" ref="K57:L57" si="31">COUNT(K53:K56)</f>
        <v>4</v>
      </c>
      <c r="L57" s="9">
        <f t="shared" si="31"/>
        <v>4</v>
      </c>
      <c r="M57" s="10"/>
    </row>
    <row r="58" spans="1:13" x14ac:dyDescent="0.3">
      <c r="A58" s="11" t="s">
        <v>3</v>
      </c>
      <c r="B58" s="12">
        <f>AVERAGE(B53:B56)</f>
        <v>779.5</v>
      </c>
      <c r="C58" s="13">
        <f>AVERAGE(C53:C56)</f>
        <v>100</v>
      </c>
      <c r="D58" s="11"/>
      <c r="E58" s="12">
        <f>AVERAGE(E53:E56)</f>
        <v>187.75</v>
      </c>
      <c r="F58" s="14">
        <f>AVERAGE(F53:F56)</f>
        <v>100</v>
      </c>
      <c r="G58" s="12"/>
      <c r="H58" s="12">
        <f>AVERAGE(H53:H56)</f>
        <v>207</v>
      </c>
      <c r="I58" s="14">
        <f>AVERAGE(I53:I56)</f>
        <v>100</v>
      </c>
      <c r="J58" s="12"/>
      <c r="K58" s="12">
        <f>AVERAGE(K53:K56)</f>
        <v>384.75</v>
      </c>
      <c r="L58" s="14">
        <f>AVERAGE(L53:L56)</f>
        <v>100</v>
      </c>
      <c r="M58" s="10"/>
    </row>
    <row r="59" spans="1:13" x14ac:dyDescent="0.3">
      <c r="A59" s="11" t="s">
        <v>4</v>
      </c>
      <c r="B59" s="12">
        <f>STDEV(B53:B56)</f>
        <v>88.560713637594404</v>
      </c>
      <c r="C59" s="12">
        <f>STDEV(C53:C56)</f>
        <v>11.361220479486134</v>
      </c>
      <c r="D59" s="11"/>
      <c r="E59" s="12">
        <f>STDEV(E53:E56)</f>
        <v>44.395007226789218</v>
      </c>
      <c r="F59" s="15">
        <f>STDEV(F53:F56)</f>
        <v>23.645809441698642</v>
      </c>
      <c r="G59" s="15"/>
      <c r="H59" s="15">
        <f>STDEV(H53:H56)</f>
        <v>50.019996001599203</v>
      </c>
      <c r="I59" s="15">
        <f>STDEV(I53:I56)</f>
        <v>24.164249276134917</v>
      </c>
      <c r="J59" s="15"/>
      <c r="K59" s="15">
        <f>STDEV(K53:K56)</f>
        <v>70.381697431458221</v>
      </c>
      <c r="L59" s="15">
        <f>STDEV(L53:L56)</f>
        <v>18.292838838585649</v>
      </c>
      <c r="M59" s="10"/>
    </row>
    <row r="60" spans="1:13" x14ac:dyDescent="0.3">
      <c r="E60" s="7"/>
      <c r="F60" s="7"/>
      <c r="G60" s="7"/>
      <c r="H60" s="7"/>
      <c r="I60" s="7"/>
      <c r="J60" s="7"/>
      <c r="K60" s="7"/>
      <c r="L60" s="7"/>
    </row>
    <row r="61" spans="1:13" x14ac:dyDescent="0.3">
      <c r="A61" s="16"/>
      <c r="B61" s="16"/>
      <c r="C61" s="16"/>
      <c r="D61" s="16"/>
      <c r="E61" s="4" t="s">
        <v>11</v>
      </c>
      <c r="F61" s="4" t="s">
        <v>0</v>
      </c>
      <c r="G61" s="4"/>
      <c r="H61" s="4" t="s">
        <v>11</v>
      </c>
      <c r="I61" s="4" t="s">
        <v>0</v>
      </c>
      <c r="J61" s="4"/>
      <c r="K61" s="4" t="s">
        <v>11</v>
      </c>
      <c r="L61" s="4" t="s">
        <v>0</v>
      </c>
      <c r="M61" s="4"/>
    </row>
    <row r="62" spans="1:13" x14ac:dyDescent="0.3">
      <c r="A62" s="2">
        <v>1</v>
      </c>
      <c r="B62" s="2">
        <f>E62+H62+K62</f>
        <v>291</v>
      </c>
      <c r="C62" s="5">
        <f>B62/$B$58*100</f>
        <v>37.331622835150732</v>
      </c>
      <c r="E62" s="5">
        <v>40</v>
      </c>
      <c r="F62" s="5">
        <f>E62/$E$58*100</f>
        <v>21.304926764314246</v>
      </c>
      <c r="G62" s="7"/>
      <c r="H62" s="5">
        <v>133</v>
      </c>
      <c r="I62" s="5">
        <f>H62/$H$58*100</f>
        <v>64.251207729468589</v>
      </c>
      <c r="J62" s="7"/>
      <c r="K62" s="5">
        <v>118</v>
      </c>
      <c r="L62" s="5">
        <f>K62/$K$58*100</f>
        <v>30.669265756985055</v>
      </c>
    </row>
    <row r="63" spans="1:13" x14ac:dyDescent="0.3">
      <c r="A63" s="2">
        <v>2</v>
      </c>
      <c r="B63" s="2">
        <f t="shared" ref="B63:B65" si="32">E63+H63+K63</f>
        <v>292</v>
      </c>
      <c r="C63" s="5">
        <f t="shared" ref="C63:C65" si="33">B63/$B$58*100</f>
        <v>37.459910198845414</v>
      </c>
      <c r="E63" s="5">
        <v>54</v>
      </c>
      <c r="F63" s="5">
        <f t="shared" ref="F63:F65" si="34">E63/$E$58*100</f>
        <v>28.761651131824234</v>
      </c>
      <c r="G63" s="7"/>
      <c r="H63" s="5">
        <v>138</v>
      </c>
      <c r="I63" s="5">
        <f t="shared" ref="I63:I65" si="35">H63/$H$58*100</f>
        <v>66.666666666666657</v>
      </c>
      <c r="J63" s="7"/>
      <c r="K63" s="5">
        <v>100</v>
      </c>
      <c r="L63" s="5">
        <f t="shared" ref="L63:L65" si="36">K63/$K$58*100</f>
        <v>25.990903183885639</v>
      </c>
    </row>
    <row r="64" spans="1:13" x14ac:dyDescent="0.3">
      <c r="A64" s="2">
        <v>3</v>
      </c>
      <c r="B64" s="2">
        <f t="shared" si="32"/>
        <v>255</v>
      </c>
      <c r="C64" s="5">
        <f t="shared" si="33"/>
        <v>32.713277742142402</v>
      </c>
      <c r="E64" s="5">
        <v>40</v>
      </c>
      <c r="F64" s="5">
        <f t="shared" si="34"/>
        <v>21.304926764314246</v>
      </c>
      <c r="G64" s="7"/>
      <c r="H64" s="5">
        <v>75</v>
      </c>
      <c r="I64" s="5">
        <f t="shared" si="35"/>
        <v>36.231884057971016</v>
      </c>
      <c r="J64" s="7"/>
      <c r="K64" s="5">
        <v>140</v>
      </c>
      <c r="L64" s="5">
        <f t="shared" si="36"/>
        <v>36.387264457439898</v>
      </c>
    </row>
    <row r="65" spans="1:13" x14ac:dyDescent="0.3">
      <c r="A65" s="2">
        <v>4</v>
      </c>
      <c r="B65" s="2">
        <f t="shared" si="32"/>
        <v>234</v>
      </c>
      <c r="C65" s="5">
        <f t="shared" si="33"/>
        <v>30.019243104554199</v>
      </c>
      <c r="E65" s="5">
        <v>41</v>
      </c>
      <c r="F65" s="5">
        <f t="shared" si="34"/>
        <v>21.837549933422103</v>
      </c>
      <c r="G65" s="7"/>
      <c r="H65" s="5">
        <v>81</v>
      </c>
      <c r="I65" s="5">
        <f t="shared" si="35"/>
        <v>39.130434782608695</v>
      </c>
      <c r="J65" s="7"/>
      <c r="K65" s="5">
        <v>112</v>
      </c>
      <c r="L65" s="5">
        <f t="shared" si="36"/>
        <v>29.109811565951915</v>
      </c>
    </row>
    <row r="66" spans="1:13" x14ac:dyDescent="0.3">
      <c r="A66" s="8" t="s">
        <v>2</v>
      </c>
      <c r="B66" s="9">
        <f>COUNT(B62:B65)</f>
        <v>4</v>
      </c>
      <c r="C66" s="9">
        <f>COUNT(C62:C65)</f>
        <v>4</v>
      </c>
      <c r="D66" s="8"/>
      <c r="E66" s="9">
        <f>COUNT(E62:E65)</f>
        <v>4</v>
      </c>
      <c r="F66" s="9">
        <f t="shared" ref="F66" si="37">COUNT(F62:F65)</f>
        <v>4</v>
      </c>
      <c r="G66" s="9"/>
      <c r="H66" s="9">
        <f t="shared" ref="H66:I66" si="38">COUNT(H62:H65)</f>
        <v>4</v>
      </c>
      <c r="I66" s="9">
        <f t="shared" si="38"/>
        <v>4</v>
      </c>
      <c r="J66" s="9"/>
      <c r="K66" s="9">
        <f t="shared" ref="K66:L66" si="39">COUNT(K62:K65)</f>
        <v>4</v>
      </c>
      <c r="L66" s="9">
        <f t="shared" si="39"/>
        <v>4</v>
      </c>
      <c r="M66" s="10"/>
    </row>
    <row r="67" spans="1:13" x14ac:dyDescent="0.3">
      <c r="A67" s="11" t="s">
        <v>3</v>
      </c>
      <c r="B67" s="12">
        <f>AVERAGE(B62:B65)</f>
        <v>268</v>
      </c>
      <c r="C67" s="13">
        <f>AVERAGE(C62:C65)</f>
        <v>34.381013470173187</v>
      </c>
      <c r="D67" s="11"/>
      <c r="E67" s="12">
        <f>AVERAGE(E62:E65)</f>
        <v>43.75</v>
      </c>
      <c r="F67" s="17">
        <f>AVERAGE(F62:F65)</f>
        <v>23.30226364846871</v>
      </c>
      <c r="G67" s="15"/>
      <c r="H67" s="15">
        <f>AVERAGE(H62:H65)</f>
        <v>106.75</v>
      </c>
      <c r="I67" s="17">
        <f>AVERAGE(I62:I65)</f>
        <v>51.570048309178731</v>
      </c>
      <c r="J67" s="15"/>
      <c r="K67" s="15">
        <f>AVERAGE(K62:K65)</f>
        <v>117.5</v>
      </c>
      <c r="L67" s="17">
        <f>AVERAGE(L62:L65)</f>
        <v>30.539311241065626</v>
      </c>
      <c r="M67" s="10"/>
    </row>
    <row r="68" spans="1:13" x14ac:dyDescent="0.3">
      <c r="A68" s="11" t="s">
        <v>4</v>
      </c>
      <c r="B68" s="12">
        <f>STDEV(B62:B65)</f>
        <v>28.460498941515414</v>
      </c>
      <c r="C68" s="13">
        <f>STDEV(C62:C65)</f>
        <v>3.6511223786421301</v>
      </c>
      <c r="D68" s="11"/>
      <c r="E68" s="12">
        <f>STDEV(E62:E65)</f>
        <v>6.8495741960115053</v>
      </c>
      <c r="F68" s="15">
        <f>STDEV(F62:F65)</f>
        <v>3.6482419153190304</v>
      </c>
      <c r="G68" s="15"/>
      <c r="H68" s="15">
        <f>STDEV(H62:H65)</f>
        <v>33.350412291304586</v>
      </c>
      <c r="I68" s="15">
        <f>STDEV(I62:I65)</f>
        <v>16.111310285654426</v>
      </c>
      <c r="J68" s="15"/>
      <c r="K68" s="15">
        <f>STDEV(K62:K65)</f>
        <v>16.763054614240211</v>
      </c>
      <c r="L68" s="15">
        <f>STDEV(L62:L65)</f>
        <v>4.3568692954490631</v>
      </c>
      <c r="M68" s="10"/>
    </row>
    <row r="69" spans="1:13" x14ac:dyDescent="0.3">
      <c r="A69" s="11" t="s">
        <v>12</v>
      </c>
      <c r="B69" s="18">
        <f>TTEST(B53:B56,B62:B65,2,3)</f>
        <v>6.6045414194833979E-4</v>
      </c>
      <c r="C69" s="18">
        <f>TTEST(C53:C56,C62:C65,2,3)</f>
        <v>6.6045414194834098E-4</v>
      </c>
      <c r="D69" s="11"/>
      <c r="E69" s="18">
        <f>TTEST(E53:E56,E62:E65,2,3)</f>
        <v>6.669634945536196E-3</v>
      </c>
      <c r="F69" s="18">
        <f>TTEST(F53:F56,F62:F65,2,3)</f>
        <v>6.6696349455361899E-3</v>
      </c>
      <c r="G69" s="18"/>
      <c r="H69" s="18">
        <f>TTEST(H53:H56,H62:H65,2,3)</f>
        <v>1.9322407350515186E-2</v>
      </c>
      <c r="I69" s="18">
        <f>TTEST(I53:I56,I62:I65,2,3)</f>
        <v>1.9322407350515186E-2</v>
      </c>
      <c r="J69" s="18"/>
      <c r="K69" s="18">
        <f>TTEST(K53:K56,K62:K65,2,3)</f>
        <v>3.5247165929313236E-3</v>
      </c>
      <c r="L69" s="18">
        <f>TTEST(L53:L56,L62:L65,2,3)</f>
        <v>3.5247165929313271E-3</v>
      </c>
      <c r="M69" s="19"/>
    </row>
    <row r="70" spans="1:13" x14ac:dyDescent="0.3">
      <c r="C70" s="2" t="s">
        <v>13</v>
      </c>
      <c r="F70" s="3" t="s">
        <v>13</v>
      </c>
      <c r="I70" s="3" t="s">
        <v>15</v>
      </c>
      <c r="L70" s="3" t="s">
        <v>13</v>
      </c>
    </row>
    <row r="74" spans="1:13" ht="15.6" x14ac:dyDescent="0.3">
      <c r="A74" s="22" t="s">
        <v>19</v>
      </c>
      <c r="B74" s="22"/>
      <c r="C74" s="22"/>
      <c r="D74" s="22"/>
      <c r="E74" s="23"/>
      <c r="F74" s="24"/>
      <c r="G74" s="24"/>
      <c r="H74" s="24"/>
      <c r="I74" s="24"/>
      <c r="J74" s="24"/>
      <c r="K74" s="24"/>
      <c r="L74" s="24"/>
      <c r="M74" s="24"/>
    </row>
    <row r="75" spans="1:13" x14ac:dyDescent="0.3">
      <c r="A75" s="25" t="s">
        <v>6</v>
      </c>
      <c r="B75" s="27" t="s">
        <v>7</v>
      </c>
      <c r="C75" s="28"/>
      <c r="D75" s="4"/>
      <c r="E75" s="27" t="s">
        <v>8</v>
      </c>
      <c r="F75" s="28"/>
      <c r="G75" s="4"/>
      <c r="H75" s="27" t="s">
        <v>9</v>
      </c>
      <c r="I75" s="28"/>
      <c r="J75" s="4"/>
      <c r="K75" s="27" t="s">
        <v>10</v>
      </c>
      <c r="L75" s="28"/>
      <c r="M75" s="4"/>
    </row>
    <row r="76" spans="1:13" x14ac:dyDescent="0.3">
      <c r="A76" s="26"/>
      <c r="B76" s="4" t="s">
        <v>1</v>
      </c>
      <c r="C76" s="4" t="s">
        <v>0</v>
      </c>
      <c r="D76" s="4"/>
      <c r="E76" s="4" t="s">
        <v>1</v>
      </c>
      <c r="F76" s="4" t="s">
        <v>0</v>
      </c>
      <c r="G76" s="4"/>
      <c r="H76" s="4" t="s">
        <v>1</v>
      </c>
      <c r="I76" s="4" t="s">
        <v>0</v>
      </c>
      <c r="J76" s="4"/>
      <c r="K76" s="4" t="s">
        <v>1</v>
      </c>
      <c r="L76" s="4" t="s">
        <v>0</v>
      </c>
      <c r="M76" s="4"/>
    </row>
    <row r="77" spans="1:13" x14ac:dyDescent="0.3">
      <c r="A77" s="2">
        <v>1</v>
      </c>
      <c r="B77" s="2">
        <f>E77+H77+K77</f>
        <v>712</v>
      </c>
      <c r="C77" s="5">
        <f>B77/$B$82*100</f>
        <v>114.19406575781876</v>
      </c>
      <c r="E77" s="5">
        <v>100</v>
      </c>
      <c r="F77" s="5">
        <f>E77/$E$82*100</f>
        <v>71.428571428571431</v>
      </c>
      <c r="G77" s="7"/>
      <c r="H77" s="5">
        <v>302</v>
      </c>
      <c r="I77" s="5">
        <f>H77/$H$82*100</f>
        <v>123.77049180327869</v>
      </c>
      <c r="J77" s="7"/>
      <c r="K77" s="5">
        <v>310</v>
      </c>
      <c r="L77" s="5">
        <f>K77/$K$82*100</f>
        <v>129.43632567849687</v>
      </c>
    </row>
    <row r="78" spans="1:13" x14ac:dyDescent="0.3">
      <c r="A78" s="2">
        <v>2</v>
      </c>
      <c r="B78" s="2">
        <f t="shared" ref="B78:B80" si="40">E78+H78+K78</f>
        <v>546</v>
      </c>
      <c r="C78" s="5">
        <f t="shared" ref="C78:C80" si="41">B78/$B$82*100</f>
        <v>87.570168404170019</v>
      </c>
      <c r="E78" s="5">
        <v>105</v>
      </c>
      <c r="F78" s="5">
        <f t="shared" ref="F78:F80" si="42">E78/$E$82*100</f>
        <v>75</v>
      </c>
      <c r="G78" s="7"/>
      <c r="H78" s="5">
        <v>257</v>
      </c>
      <c r="I78" s="5">
        <f t="shared" ref="I78:I80" si="43">H78/$H$82*100</f>
        <v>105.32786885245902</v>
      </c>
      <c r="J78" s="7"/>
      <c r="K78" s="5">
        <v>184</v>
      </c>
      <c r="L78" s="5">
        <f t="shared" ref="L78:L80" si="44">K78/$K$82*100</f>
        <v>76.82672233820459</v>
      </c>
    </row>
    <row r="79" spans="1:13" x14ac:dyDescent="0.3">
      <c r="A79" s="2">
        <v>3</v>
      </c>
      <c r="B79" s="2">
        <f t="shared" si="40"/>
        <v>601</v>
      </c>
      <c r="C79" s="5">
        <f t="shared" si="41"/>
        <v>96.39133921411387</v>
      </c>
      <c r="E79" s="5">
        <v>168</v>
      </c>
      <c r="F79" s="5">
        <f t="shared" si="42"/>
        <v>120</v>
      </c>
      <c r="G79" s="7"/>
      <c r="H79" s="5">
        <v>209</v>
      </c>
      <c r="I79" s="5">
        <f t="shared" si="43"/>
        <v>85.655737704918039</v>
      </c>
      <c r="J79" s="7"/>
      <c r="K79" s="5">
        <v>224</v>
      </c>
      <c r="L79" s="5">
        <f t="shared" si="44"/>
        <v>93.528183716075148</v>
      </c>
    </row>
    <row r="80" spans="1:13" x14ac:dyDescent="0.3">
      <c r="A80" s="2">
        <v>4</v>
      </c>
      <c r="B80" s="2">
        <f t="shared" si="40"/>
        <v>635</v>
      </c>
      <c r="C80" s="5">
        <f t="shared" si="41"/>
        <v>101.84442662389735</v>
      </c>
      <c r="E80" s="5">
        <v>187</v>
      </c>
      <c r="F80" s="5">
        <f t="shared" si="42"/>
        <v>133.57142857142856</v>
      </c>
      <c r="G80" s="7"/>
      <c r="H80" s="5">
        <v>208</v>
      </c>
      <c r="I80" s="5">
        <f t="shared" si="43"/>
        <v>85.245901639344254</v>
      </c>
      <c r="J80" s="7"/>
      <c r="K80" s="5">
        <v>240</v>
      </c>
      <c r="L80" s="5">
        <f t="shared" si="44"/>
        <v>100.20876826722338</v>
      </c>
    </row>
    <row r="81" spans="1:13" x14ac:dyDescent="0.3">
      <c r="A81" s="8" t="s">
        <v>2</v>
      </c>
      <c r="B81" s="9">
        <f>COUNT(B77:B80)</f>
        <v>4</v>
      </c>
      <c r="C81" s="9">
        <f>COUNT(C77:C80)</f>
        <v>4</v>
      </c>
      <c r="D81" s="8"/>
      <c r="E81" s="9">
        <f>COUNT(E77:E80)</f>
        <v>4</v>
      </c>
      <c r="F81" s="9">
        <f t="shared" ref="F81" si="45">COUNT(F77:F80)</f>
        <v>4</v>
      </c>
      <c r="G81" s="9"/>
      <c r="H81" s="9">
        <f t="shared" ref="H81:I81" si="46">COUNT(H77:H80)</f>
        <v>4</v>
      </c>
      <c r="I81" s="9">
        <f t="shared" si="46"/>
        <v>4</v>
      </c>
      <c r="J81" s="9"/>
      <c r="K81" s="9">
        <f t="shared" ref="K81:L81" si="47">COUNT(K77:K80)</f>
        <v>4</v>
      </c>
      <c r="L81" s="9">
        <f t="shared" si="47"/>
        <v>4</v>
      </c>
      <c r="M81" s="10"/>
    </row>
    <row r="82" spans="1:13" x14ac:dyDescent="0.3">
      <c r="A82" s="11" t="s">
        <v>3</v>
      </c>
      <c r="B82" s="12">
        <f>AVERAGE(B77:B80)</f>
        <v>623.5</v>
      </c>
      <c r="C82" s="13">
        <f>AVERAGE(C77:C80)</f>
        <v>100</v>
      </c>
      <c r="D82" s="11"/>
      <c r="E82" s="12">
        <f>AVERAGE(E77:E80)</f>
        <v>140</v>
      </c>
      <c r="F82" s="14">
        <f>AVERAGE(F77:F80)</f>
        <v>100</v>
      </c>
      <c r="G82" s="12"/>
      <c r="H82" s="12">
        <f>AVERAGE(H77:H80)</f>
        <v>244</v>
      </c>
      <c r="I82" s="14">
        <f>AVERAGE(I77:I80)</f>
        <v>100</v>
      </c>
      <c r="J82" s="12"/>
      <c r="K82" s="12">
        <f>AVERAGE(K77:K80)</f>
        <v>239.5</v>
      </c>
      <c r="L82" s="14">
        <f>AVERAGE(L77:L80)</f>
        <v>100</v>
      </c>
      <c r="M82" s="10"/>
    </row>
    <row r="83" spans="1:13" x14ac:dyDescent="0.3">
      <c r="A83" s="11" t="s">
        <v>4</v>
      </c>
      <c r="B83" s="12">
        <f>STDEV(B77:B80)</f>
        <v>69.467018553171457</v>
      </c>
      <c r="C83" s="12">
        <f>STDEV(C77:C80)</f>
        <v>11.14146247845572</v>
      </c>
      <c r="D83" s="11"/>
      <c r="E83" s="12">
        <f>STDEV(E77:E80)</f>
        <v>44.037862497325335</v>
      </c>
      <c r="F83" s="15">
        <f>STDEV(F77:F80)</f>
        <v>31.455616069518079</v>
      </c>
      <c r="G83" s="15"/>
      <c r="H83" s="15">
        <f>STDEV(H77:H80)</f>
        <v>44.922154890432402</v>
      </c>
      <c r="I83" s="15">
        <f>STDEV(I77:I80)</f>
        <v>18.410719217390323</v>
      </c>
      <c r="J83" s="15"/>
      <c r="K83" s="15">
        <f>STDEV(K77:K80)</f>
        <v>52.570587467391562</v>
      </c>
      <c r="L83" s="15">
        <f>STDEV(L77:L80)</f>
        <v>21.950140904965146</v>
      </c>
      <c r="M83" s="10"/>
    </row>
    <row r="84" spans="1:13" x14ac:dyDescent="0.3">
      <c r="E84" s="7"/>
      <c r="F84" s="7"/>
      <c r="G84" s="7"/>
      <c r="H84" s="7"/>
      <c r="I84" s="7"/>
      <c r="J84" s="7"/>
      <c r="K84" s="7"/>
      <c r="L84" s="7"/>
    </row>
    <row r="85" spans="1:13" x14ac:dyDescent="0.3">
      <c r="A85" s="16"/>
      <c r="B85" s="16"/>
      <c r="C85" s="16"/>
      <c r="D85" s="16"/>
      <c r="E85" s="4" t="s">
        <v>11</v>
      </c>
      <c r="F85" s="4" t="s">
        <v>0</v>
      </c>
      <c r="G85" s="4"/>
      <c r="H85" s="4" t="s">
        <v>11</v>
      </c>
      <c r="I85" s="4" t="s">
        <v>0</v>
      </c>
      <c r="J85" s="4"/>
      <c r="K85" s="4" t="s">
        <v>11</v>
      </c>
      <c r="L85" s="4" t="s">
        <v>0</v>
      </c>
      <c r="M85" s="4"/>
    </row>
    <row r="86" spans="1:13" x14ac:dyDescent="0.3">
      <c r="A86" s="2">
        <v>1</v>
      </c>
      <c r="B86" s="2">
        <f>E86+H86+K86</f>
        <v>140</v>
      </c>
      <c r="C86" s="5">
        <f>B86/$B$82*100</f>
        <v>22.453889334402565</v>
      </c>
      <c r="E86" s="5">
        <v>38</v>
      </c>
      <c r="F86" s="5">
        <f>E86/$E$82*100</f>
        <v>27.142857142857142</v>
      </c>
      <c r="G86" s="7"/>
      <c r="H86" s="5">
        <v>72</v>
      </c>
      <c r="I86" s="5">
        <f>H86/$H$82*100</f>
        <v>29.508196721311474</v>
      </c>
      <c r="J86" s="7"/>
      <c r="K86" s="5">
        <v>30</v>
      </c>
      <c r="L86" s="5">
        <f>K86/$K$82*100</f>
        <v>12.526096033402922</v>
      </c>
    </row>
    <row r="87" spans="1:13" x14ac:dyDescent="0.3">
      <c r="A87" s="2">
        <v>2</v>
      </c>
      <c r="B87" s="2">
        <f t="shared" ref="B87:B89" si="48">E87+H87+K87</f>
        <v>205</v>
      </c>
      <c r="C87" s="5">
        <f t="shared" ref="C87:C89" si="49">B87/$B$82*100</f>
        <v>32.878909382518046</v>
      </c>
      <c r="E87" s="5">
        <v>68</v>
      </c>
      <c r="F87" s="5">
        <f t="shared" ref="F87:F89" si="50">E87/$E$82*100</f>
        <v>48.571428571428569</v>
      </c>
      <c r="G87" s="7"/>
      <c r="H87" s="5">
        <v>88</v>
      </c>
      <c r="I87" s="5">
        <f t="shared" ref="I87:I89" si="51">H87/$H$82*100</f>
        <v>36.065573770491802</v>
      </c>
      <c r="J87" s="7"/>
      <c r="K87" s="5">
        <v>49</v>
      </c>
      <c r="L87" s="5">
        <f t="shared" ref="L87:L89" si="52">K87/$K$82*100</f>
        <v>20.45929018789144</v>
      </c>
    </row>
    <row r="88" spans="1:13" x14ac:dyDescent="0.3">
      <c r="A88" s="2">
        <v>3</v>
      </c>
      <c r="B88" s="2">
        <f t="shared" si="48"/>
        <v>188</v>
      </c>
      <c r="C88" s="5">
        <f t="shared" si="49"/>
        <v>30.152365677626303</v>
      </c>
      <c r="E88" s="5">
        <v>55</v>
      </c>
      <c r="F88" s="5">
        <f t="shared" si="50"/>
        <v>39.285714285714285</v>
      </c>
      <c r="G88" s="7"/>
      <c r="H88" s="5">
        <v>81</v>
      </c>
      <c r="I88" s="5">
        <f t="shared" si="51"/>
        <v>33.196721311475407</v>
      </c>
      <c r="J88" s="7"/>
      <c r="K88" s="5">
        <v>52</v>
      </c>
      <c r="L88" s="5">
        <f t="shared" si="52"/>
        <v>21.711899791231733</v>
      </c>
    </row>
    <row r="89" spans="1:13" x14ac:dyDescent="0.3">
      <c r="A89" s="2">
        <v>4</v>
      </c>
      <c r="B89" s="2">
        <f t="shared" si="48"/>
        <v>219</v>
      </c>
      <c r="C89" s="5">
        <f t="shared" si="49"/>
        <v>35.124298315958299</v>
      </c>
      <c r="E89" s="5">
        <v>65</v>
      </c>
      <c r="F89" s="5">
        <f t="shared" si="50"/>
        <v>46.428571428571431</v>
      </c>
      <c r="G89" s="7"/>
      <c r="H89" s="5">
        <v>86</v>
      </c>
      <c r="I89" s="5">
        <f t="shared" si="51"/>
        <v>35.245901639344261</v>
      </c>
      <c r="J89" s="7"/>
      <c r="K89" s="5">
        <v>68</v>
      </c>
      <c r="L89" s="5">
        <f t="shared" si="52"/>
        <v>28.392484342379959</v>
      </c>
    </row>
    <row r="90" spans="1:13" x14ac:dyDescent="0.3">
      <c r="A90" s="8" t="s">
        <v>2</v>
      </c>
      <c r="B90" s="9">
        <f>COUNT(B86:B89)</f>
        <v>4</v>
      </c>
      <c r="C90" s="9">
        <f>COUNT(C86:C89)</f>
        <v>4</v>
      </c>
      <c r="D90" s="8"/>
      <c r="E90" s="9">
        <f>COUNT(E86:E89)</f>
        <v>4</v>
      </c>
      <c r="F90" s="9">
        <f t="shared" ref="F90" si="53">COUNT(F86:F89)</f>
        <v>4</v>
      </c>
      <c r="G90" s="9"/>
      <c r="H90" s="9">
        <f t="shared" ref="H90:I90" si="54">COUNT(H86:H89)</f>
        <v>4</v>
      </c>
      <c r="I90" s="9">
        <f t="shared" si="54"/>
        <v>4</v>
      </c>
      <c r="J90" s="9"/>
      <c r="K90" s="9">
        <f t="shared" ref="K90:L90" si="55">COUNT(K86:K89)</f>
        <v>4</v>
      </c>
      <c r="L90" s="9">
        <f t="shared" si="55"/>
        <v>4</v>
      </c>
      <c r="M90" s="10"/>
    </row>
    <row r="91" spans="1:13" x14ac:dyDescent="0.3">
      <c r="A91" s="11" t="s">
        <v>3</v>
      </c>
      <c r="B91" s="12">
        <f>AVERAGE(B86:B89)</f>
        <v>188</v>
      </c>
      <c r="C91" s="13">
        <f>AVERAGE(C86:C89)</f>
        <v>30.152365677626303</v>
      </c>
      <c r="D91" s="11"/>
      <c r="E91" s="12">
        <f>AVERAGE(E86:E89)</f>
        <v>56.5</v>
      </c>
      <c r="F91" s="17">
        <f>AVERAGE(F86:F89)</f>
        <v>40.357142857142861</v>
      </c>
      <c r="G91" s="15"/>
      <c r="H91" s="15">
        <f>AVERAGE(H86:H89)</f>
        <v>81.75</v>
      </c>
      <c r="I91" s="17">
        <f>AVERAGE(I86:I89)</f>
        <v>33.504098360655732</v>
      </c>
      <c r="J91" s="15"/>
      <c r="K91" s="15">
        <f>AVERAGE(K86:K89)</f>
        <v>49.75</v>
      </c>
      <c r="L91" s="17">
        <f>AVERAGE(L86:L89)</f>
        <v>20.772442588726513</v>
      </c>
      <c r="M91" s="10"/>
    </row>
    <row r="92" spans="1:13" x14ac:dyDescent="0.3">
      <c r="A92" s="11" t="s">
        <v>4</v>
      </c>
      <c r="B92" s="12">
        <f>STDEV(B86:B89)</f>
        <v>34.418987008142274</v>
      </c>
      <c r="C92" s="13">
        <f>STDEV(C86:C89)</f>
        <v>5.5202866091647484</v>
      </c>
      <c r="D92" s="11"/>
      <c r="E92" s="12">
        <f>STDEV(E86:E89)</f>
        <v>13.527749258468683</v>
      </c>
      <c r="F92" s="15">
        <f>STDEV(F86:F89)</f>
        <v>9.6626780417633178</v>
      </c>
      <c r="G92" s="15"/>
      <c r="H92" s="15">
        <f>STDEV(H86:H89)</f>
        <v>7.1355915428692152</v>
      </c>
      <c r="I92" s="15">
        <f>STDEV(I86:I89)</f>
        <v>2.9244227634709898</v>
      </c>
      <c r="J92" s="15"/>
      <c r="K92" s="15">
        <f>STDEV(K86:K89)</f>
        <v>15.58578412100805</v>
      </c>
      <c r="L92" s="15">
        <f>STDEV(L86:L89)</f>
        <v>6.5076342885211069</v>
      </c>
      <c r="M92" s="10"/>
    </row>
    <row r="93" spans="1:13" x14ac:dyDescent="0.3">
      <c r="A93" s="11" t="s">
        <v>12</v>
      </c>
      <c r="B93" s="18">
        <f>TTEST(B77:B80,B86:B89,2,3)</f>
        <v>2.1248036015625199E-4</v>
      </c>
      <c r="C93" s="18">
        <f>TTEST(C77:C80,C86:C89,2,2)</f>
        <v>2.971099824943791E-5</v>
      </c>
      <c r="D93" s="18" t="e">
        <f t="shared" ref="D93:L93" si="56">TTEST(D77:D80,D86:D89,2,2)</f>
        <v>#DIV/0!</v>
      </c>
      <c r="E93" s="18">
        <f t="shared" si="56"/>
        <v>1.1030763425435504E-2</v>
      </c>
      <c r="F93" s="18">
        <f t="shared" si="56"/>
        <v>1.1030763425435504E-2</v>
      </c>
      <c r="G93" s="18" t="e">
        <f t="shared" si="56"/>
        <v>#DIV/0!</v>
      </c>
      <c r="H93" s="18">
        <f t="shared" si="56"/>
        <v>3.8196341346509655E-4</v>
      </c>
      <c r="I93" s="18">
        <f t="shared" si="56"/>
        <v>3.819634134650972E-4</v>
      </c>
      <c r="J93" s="18" t="e">
        <f t="shared" si="56"/>
        <v>#DIV/0!</v>
      </c>
      <c r="K93" s="18">
        <f t="shared" si="56"/>
        <v>4.5031560009605636E-4</v>
      </c>
      <c r="L93" s="18">
        <f t="shared" si="56"/>
        <v>4.5031560009605712E-4</v>
      </c>
      <c r="M93" s="19"/>
    </row>
    <row r="94" spans="1:13" x14ac:dyDescent="0.3">
      <c r="C94" s="3" t="s">
        <v>13</v>
      </c>
      <c r="F94" s="3" t="s">
        <v>14</v>
      </c>
      <c r="I94" s="3" t="s">
        <v>17</v>
      </c>
      <c r="L94" s="3" t="s">
        <v>17</v>
      </c>
    </row>
    <row r="97" spans="1:13" ht="15.6" x14ac:dyDescent="0.3">
      <c r="A97" s="22" t="s">
        <v>20</v>
      </c>
      <c r="B97" s="22"/>
      <c r="C97" s="22"/>
      <c r="D97" s="22"/>
      <c r="E97" s="23"/>
      <c r="F97" s="24"/>
      <c r="G97" s="24"/>
      <c r="H97" s="24"/>
      <c r="I97" s="24"/>
      <c r="J97" s="24"/>
      <c r="K97" s="24"/>
      <c r="L97" s="24"/>
      <c r="M97" s="24"/>
    </row>
    <row r="98" spans="1:13" x14ac:dyDescent="0.3">
      <c r="A98" s="25" t="s">
        <v>6</v>
      </c>
      <c r="B98" s="27" t="s">
        <v>7</v>
      </c>
      <c r="C98" s="28"/>
      <c r="D98" s="4"/>
      <c r="E98" s="27" t="s">
        <v>8</v>
      </c>
      <c r="F98" s="28"/>
      <c r="G98" s="4"/>
      <c r="H98" s="27" t="s">
        <v>9</v>
      </c>
      <c r="I98" s="28"/>
      <c r="J98" s="4"/>
      <c r="K98" s="27" t="s">
        <v>10</v>
      </c>
      <c r="L98" s="28"/>
      <c r="M98" s="4"/>
    </row>
    <row r="99" spans="1:13" x14ac:dyDescent="0.3">
      <c r="A99" s="26"/>
      <c r="B99" s="4" t="s">
        <v>1</v>
      </c>
      <c r="C99" s="4" t="s">
        <v>0</v>
      </c>
      <c r="D99" s="4"/>
      <c r="E99" s="4" t="s">
        <v>1</v>
      </c>
      <c r="F99" s="4" t="s">
        <v>0</v>
      </c>
      <c r="G99" s="4"/>
      <c r="H99" s="4" t="s">
        <v>1</v>
      </c>
      <c r="I99" s="4" t="s">
        <v>0</v>
      </c>
      <c r="J99" s="4"/>
      <c r="K99" s="4" t="s">
        <v>1</v>
      </c>
      <c r="L99" s="4" t="s">
        <v>0</v>
      </c>
      <c r="M99" s="4"/>
    </row>
    <row r="100" spans="1:13" x14ac:dyDescent="0.3">
      <c r="A100" s="2">
        <v>1</v>
      </c>
      <c r="B100" s="2">
        <f>E100+H100+K100</f>
        <v>1845</v>
      </c>
      <c r="C100" s="5">
        <f>B100/$B$105*100</f>
        <v>102.52848013337037</v>
      </c>
      <c r="E100" s="5">
        <v>251</v>
      </c>
      <c r="F100" s="5">
        <f>E100/$E$105*100</f>
        <v>98.527968596663399</v>
      </c>
      <c r="G100" s="7"/>
      <c r="H100" s="5">
        <v>585</v>
      </c>
      <c r="I100" s="5">
        <f>H100/$H$105*100</f>
        <v>103.72340425531914</v>
      </c>
      <c r="J100" s="7"/>
      <c r="K100" s="5">
        <v>1009</v>
      </c>
      <c r="L100" s="5">
        <f>K100/$K$105*100</f>
        <v>102.88044863624776</v>
      </c>
    </row>
    <row r="101" spans="1:13" x14ac:dyDescent="0.3">
      <c r="A101" s="2">
        <v>2</v>
      </c>
      <c r="B101" s="2">
        <f t="shared" ref="B101:B103" si="57">E101+H101+K101</f>
        <v>1901</v>
      </c>
      <c r="C101" s="5">
        <f t="shared" ref="C101:C103" si="58">B101/$B$105*100</f>
        <v>105.64045568213392</v>
      </c>
      <c r="E101" s="5">
        <v>281</v>
      </c>
      <c r="F101" s="5">
        <f t="shared" ref="F101:F103" si="59">E101/$E$105*100</f>
        <v>110.30421982335623</v>
      </c>
      <c r="G101" s="7"/>
      <c r="H101" s="5">
        <v>656</v>
      </c>
      <c r="I101" s="5">
        <f t="shared" ref="I101:I103" si="60">H101/$H$105*100</f>
        <v>116.31205673758865</v>
      </c>
      <c r="J101" s="7"/>
      <c r="K101" s="5">
        <v>964</v>
      </c>
      <c r="L101" s="5">
        <f t="shared" ref="L101:L103" si="61">K101/$K$105*100</f>
        <v>98.292123374968128</v>
      </c>
    </row>
    <row r="102" spans="1:13" x14ac:dyDescent="0.3">
      <c r="A102" s="2">
        <v>3</v>
      </c>
      <c r="B102" s="2">
        <f t="shared" si="57"/>
        <v>1734</v>
      </c>
      <c r="C102" s="5">
        <f t="shared" si="58"/>
        <v>96.360100027785506</v>
      </c>
      <c r="E102" s="5">
        <v>275</v>
      </c>
      <c r="F102" s="5">
        <f t="shared" si="59"/>
        <v>107.94896957801767</v>
      </c>
      <c r="G102" s="7"/>
      <c r="H102" s="5">
        <v>509</v>
      </c>
      <c r="I102" s="5">
        <f t="shared" si="60"/>
        <v>90.248226950354621</v>
      </c>
      <c r="J102" s="7"/>
      <c r="K102" s="5">
        <v>950</v>
      </c>
      <c r="L102" s="5">
        <f t="shared" si="61"/>
        <v>96.864644404792259</v>
      </c>
    </row>
    <row r="103" spans="1:13" x14ac:dyDescent="0.3">
      <c r="A103" s="2">
        <v>4</v>
      </c>
      <c r="B103" s="2">
        <f t="shared" si="57"/>
        <v>1718</v>
      </c>
      <c r="C103" s="5">
        <f t="shared" si="58"/>
        <v>95.470964156710195</v>
      </c>
      <c r="E103" s="5">
        <v>212</v>
      </c>
      <c r="F103" s="5">
        <f t="shared" si="59"/>
        <v>83.218842001962713</v>
      </c>
      <c r="G103" s="7"/>
      <c r="H103" s="5">
        <v>506</v>
      </c>
      <c r="I103" s="5">
        <f t="shared" si="60"/>
        <v>89.716312056737593</v>
      </c>
      <c r="J103" s="7"/>
      <c r="K103" s="5">
        <v>1000</v>
      </c>
      <c r="L103" s="5">
        <f t="shared" si="61"/>
        <v>101.96278358399185</v>
      </c>
    </row>
    <row r="104" spans="1:13" x14ac:dyDescent="0.3">
      <c r="A104" s="8" t="s">
        <v>2</v>
      </c>
      <c r="B104" s="9">
        <f>COUNT(B100:B103)</f>
        <v>4</v>
      </c>
      <c r="C104" s="9">
        <v>4</v>
      </c>
      <c r="D104" s="8"/>
      <c r="E104" s="9">
        <f>COUNT(E100:E103)</f>
        <v>4</v>
      </c>
      <c r="F104" s="9">
        <f t="shared" ref="F104" si="62">COUNT(F100:F103)</f>
        <v>4</v>
      </c>
      <c r="G104" s="9"/>
      <c r="H104" s="9">
        <f t="shared" ref="H104:I104" si="63">COUNT(H100:H103)</f>
        <v>4</v>
      </c>
      <c r="I104" s="9">
        <f t="shared" si="63"/>
        <v>4</v>
      </c>
      <c r="J104" s="9"/>
      <c r="K104" s="9">
        <f t="shared" ref="K104:L104" si="64">COUNT(K100:K103)</f>
        <v>4</v>
      </c>
      <c r="L104" s="9">
        <f t="shared" si="64"/>
        <v>4</v>
      </c>
      <c r="M104" s="10"/>
    </row>
    <row r="105" spans="1:13" x14ac:dyDescent="0.3">
      <c r="A105" s="11" t="s">
        <v>3</v>
      </c>
      <c r="B105" s="12">
        <f>AVERAGE(B100:B103)</f>
        <v>1799.5</v>
      </c>
      <c r="C105" s="13">
        <f>AVERAGE(C100:C103)</f>
        <v>99.999999999999986</v>
      </c>
      <c r="D105" s="11"/>
      <c r="E105" s="12">
        <f>AVERAGE(E100:E103)</f>
        <v>254.75</v>
      </c>
      <c r="F105" s="14">
        <f>AVERAGE(F100:F103)</f>
        <v>100</v>
      </c>
      <c r="G105" s="12"/>
      <c r="H105" s="12">
        <f>AVERAGE(H100:H103)</f>
        <v>564</v>
      </c>
      <c r="I105" s="14">
        <f>AVERAGE(I100:I103)</f>
        <v>100</v>
      </c>
      <c r="J105" s="12"/>
      <c r="K105" s="12">
        <f>AVERAGE(K100:K103)</f>
        <v>980.75</v>
      </c>
      <c r="L105" s="14">
        <f>AVERAGE(L100:L103)</f>
        <v>100</v>
      </c>
      <c r="M105" s="10"/>
    </row>
    <row r="106" spans="1:13" x14ac:dyDescent="0.3">
      <c r="A106" s="11" t="s">
        <v>4</v>
      </c>
      <c r="B106" s="12">
        <f>STDEV(B100:B103)</f>
        <v>88.138149137211485</v>
      </c>
      <c r="C106" s="12">
        <f>STDEV(C100:C103)</f>
        <v>4.897924375504938</v>
      </c>
      <c r="D106" s="11"/>
      <c r="E106" s="12">
        <f>STDEV(E100:E103)</f>
        <v>31.308944408906537</v>
      </c>
      <c r="F106" s="15">
        <f>STDEV(F100:F103)</f>
        <v>12.290066500061545</v>
      </c>
      <c r="G106" s="15"/>
      <c r="H106" s="15">
        <f>STDEV(H100:H103)</f>
        <v>71.400280111495363</v>
      </c>
      <c r="I106" s="15">
        <f>STDEV(I100:I103)</f>
        <v>12.659624133243849</v>
      </c>
      <c r="J106" s="15"/>
      <c r="K106" s="15">
        <f>STDEV(K100:K103)</f>
        <v>28.253318389173334</v>
      </c>
      <c r="L106" s="15">
        <f>STDEV(L100:L103)</f>
        <v>2.8807869884448962</v>
      </c>
      <c r="M106" s="10"/>
    </row>
    <row r="107" spans="1:13" x14ac:dyDescent="0.3">
      <c r="E107" s="7"/>
      <c r="F107" s="7"/>
      <c r="G107" s="7"/>
      <c r="H107" s="7"/>
      <c r="I107" s="7"/>
      <c r="J107" s="7"/>
      <c r="K107" s="7"/>
      <c r="L107" s="7"/>
    </row>
    <row r="108" spans="1:13" x14ac:dyDescent="0.3">
      <c r="A108" s="16"/>
      <c r="B108" s="16"/>
      <c r="C108" s="16"/>
      <c r="D108" s="16"/>
      <c r="E108" s="4" t="s">
        <v>11</v>
      </c>
      <c r="F108" s="4" t="s">
        <v>0</v>
      </c>
      <c r="G108" s="4"/>
      <c r="H108" s="4" t="s">
        <v>11</v>
      </c>
      <c r="I108" s="4" t="s">
        <v>0</v>
      </c>
      <c r="J108" s="4"/>
      <c r="K108" s="4" t="s">
        <v>11</v>
      </c>
      <c r="L108" s="4" t="s">
        <v>0</v>
      </c>
      <c r="M108" s="4"/>
    </row>
    <row r="109" spans="1:13" x14ac:dyDescent="0.3">
      <c r="A109" s="2">
        <v>1</v>
      </c>
      <c r="B109" s="2">
        <f>E109+H109+K109</f>
        <v>122</v>
      </c>
      <c r="C109" s="5">
        <f>B109/$B$105*100</f>
        <v>6.7796610169491522</v>
      </c>
      <c r="E109" s="5">
        <v>33</v>
      </c>
      <c r="F109" s="5">
        <f>E109/$E$105*100</f>
        <v>12.953876349362121</v>
      </c>
      <c r="G109" s="7"/>
      <c r="H109" s="5">
        <v>50</v>
      </c>
      <c r="I109" s="5">
        <f>H109/$H$105*100</f>
        <v>8.8652482269503547</v>
      </c>
      <c r="J109" s="7"/>
      <c r="K109" s="5">
        <v>39</v>
      </c>
      <c r="L109" s="5">
        <f>K109/$K$105*100</f>
        <v>3.976548559775682</v>
      </c>
    </row>
    <row r="110" spans="1:13" x14ac:dyDescent="0.3">
      <c r="A110" s="2">
        <v>2</v>
      </c>
      <c r="B110" s="2">
        <f t="shared" ref="B110:B112" si="65">E110+H110+K110</f>
        <v>117</v>
      </c>
      <c r="C110" s="5">
        <f t="shared" ref="C110:C112" si="66">B110/$B$105*100</f>
        <v>6.5018060572381211</v>
      </c>
      <c r="E110" s="5">
        <v>47</v>
      </c>
      <c r="F110" s="5">
        <f t="shared" ref="F110:F112" si="67">E110/$E$105*100</f>
        <v>18.449460255152108</v>
      </c>
      <c r="G110" s="7"/>
      <c r="H110" s="5">
        <v>26</v>
      </c>
      <c r="I110" s="5">
        <f t="shared" ref="I110:I112" si="68">H110/$H$105*100</f>
        <v>4.6099290780141837</v>
      </c>
      <c r="J110" s="7"/>
      <c r="K110" s="5">
        <v>44</v>
      </c>
      <c r="L110" s="5">
        <f t="shared" ref="L110:L112" si="69">K110/$K$105*100</f>
        <v>4.486362477695641</v>
      </c>
    </row>
    <row r="111" spans="1:13" x14ac:dyDescent="0.3">
      <c r="A111" s="2">
        <v>3</v>
      </c>
      <c r="B111" s="2">
        <f t="shared" si="65"/>
        <v>271</v>
      </c>
      <c r="C111" s="5">
        <f t="shared" si="66"/>
        <v>15.059738816337873</v>
      </c>
      <c r="E111" s="5">
        <v>139</v>
      </c>
      <c r="F111" s="5">
        <f t="shared" si="67"/>
        <v>54.563297350343476</v>
      </c>
      <c r="G111" s="7"/>
      <c r="H111" s="5">
        <v>82</v>
      </c>
      <c r="I111" s="5">
        <f t="shared" si="68"/>
        <v>14.539007092198581</v>
      </c>
      <c r="J111" s="7"/>
      <c r="K111" s="5">
        <v>50</v>
      </c>
      <c r="L111" s="5">
        <f t="shared" si="69"/>
        <v>5.0981391791995918</v>
      </c>
    </row>
    <row r="112" spans="1:13" x14ac:dyDescent="0.3">
      <c r="A112" s="2">
        <v>4</v>
      </c>
      <c r="B112" s="2">
        <f t="shared" si="65"/>
        <v>303</v>
      </c>
      <c r="C112" s="5">
        <f t="shared" si="66"/>
        <v>16.83801055848847</v>
      </c>
      <c r="E112" s="5">
        <v>119</v>
      </c>
      <c r="F112" s="5">
        <f t="shared" si="67"/>
        <v>46.712463199214916</v>
      </c>
      <c r="G112" s="7"/>
      <c r="H112" s="5">
        <v>106</v>
      </c>
      <c r="I112" s="5">
        <f t="shared" si="68"/>
        <v>18.794326241134751</v>
      </c>
      <c r="J112" s="7"/>
      <c r="K112" s="5">
        <v>78</v>
      </c>
      <c r="L112" s="5">
        <f t="shared" si="69"/>
        <v>7.953097119551364</v>
      </c>
    </row>
    <row r="113" spans="1:13" x14ac:dyDescent="0.3">
      <c r="A113" s="8" t="s">
        <v>2</v>
      </c>
      <c r="B113" s="9">
        <f>COUNT(B109:B112)</f>
        <v>4</v>
      </c>
      <c r="C113" s="9">
        <f>COUNT(C109:C112)</f>
        <v>4</v>
      </c>
      <c r="D113" s="8"/>
      <c r="E113" s="9">
        <f>COUNT(E109:E112)</f>
        <v>4</v>
      </c>
      <c r="F113" s="9">
        <f t="shared" ref="F113" si="70">COUNT(F109:F112)</f>
        <v>4</v>
      </c>
      <c r="G113" s="9"/>
      <c r="H113" s="9">
        <f t="shared" ref="H113:I113" si="71">COUNT(H109:H112)</f>
        <v>4</v>
      </c>
      <c r="I113" s="9">
        <f t="shared" si="71"/>
        <v>4</v>
      </c>
      <c r="J113" s="9"/>
      <c r="K113" s="9">
        <f t="shared" ref="K113:L113" si="72">COUNT(K109:K112)</f>
        <v>4</v>
      </c>
      <c r="L113" s="9">
        <f t="shared" si="72"/>
        <v>4</v>
      </c>
      <c r="M113" s="10"/>
    </row>
    <row r="114" spans="1:13" x14ac:dyDescent="0.3">
      <c r="A114" s="11" t="s">
        <v>3</v>
      </c>
      <c r="B114" s="12">
        <f>AVERAGE(B109:B112)</f>
        <v>203.25</v>
      </c>
      <c r="C114" s="13">
        <f>AVERAGE(C109:C112)</f>
        <v>11.294804112253404</v>
      </c>
      <c r="D114" s="11"/>
      <c r="E114" s="12">
        <f>AVERAGE(E109:E112)</f>
        <v>84.5</v>
      </c>
      <c r="F114" s="17">
        <f>AVERAGE(F109:F112)</f>
        <v>33.169774288518155</v>
      </c>
      <c r="G114" s="15"/>
      <c r="H114" s="15">
        <f>AVERAGE(H109:H112)</f>
        <v>66</v>
      </c>
      <c r="I114" s="17">
        <f>AVERAGE(I109:I112)</f>
        <v>11.702127659574469</v>
      </c>
      <c r="J114" s="15"/>
      <c r="K114" s="15">
        <f>AVERAGE(K109:K112)</f>
        <v>52.75</v>
      </c>
      <c r="L114" s="17">
        <f>AVERAGE(L109:L112)</f>
        <v>5.3785368340555699</v>
      </c>
      <c r="M114" s="10"/>
    </row>
    <row r="115" spans="1:13" x14ac:dyDescent="0.3">
      <c r="A115" s="11" t="s">
        <v>4</v>
      </c>
      <c r="B115" s="12">
        <f>STDEV(B109:B112)</f>
        <v>97.605925366581445</v>
      </c>
      <c r="C115" s="13">
        <f>STDEV(C109:C112)</f>
        <v>5.4240580920578747</v>
      </c>
      <c r="D115" s="11"/>
      <c r="E115" s="12">
        <f>STDEV(E109:E112)</f>
        <v>52.341825213367052</v>
      </c>
      <c r="F115" s="15">
        <f>STDEV(F109:F112)</f>
        <v>20.546349445875194</v>
      </c>
      <c r="G115" s="15"/>
      <c r="H115" s="15">
        <f>STDEV(H109:H112)</f>
        <v>35.175749222061114</v>
      </c>
      <c r="I115" s="15">
        <f>STDEV(I109:I112)</f>
        <v>6.2368349684505482</v>
      </c>
      <c r="J115" s="15"/>
      <c r="K115" s="15">
        <f>STDEV(K109:K112)</f>
        <v>17.423642940938997</v>
      </c>
      <c r="L115" s="15">
        <f>STDEV(L109:L112)</f>
        <v>1.7765631344317092</v>
      </c>
      <c r="M115" s="10"/>
    </row>
    <row r="116" spans="1:13" x14ac:dyDescent="0.3">
      <c r="A116" s="11" t="s">
        <v>12</v>
      </c>
      <c r="B116" s="18">
        <f>TTEST(B100:B103,B109:B112,2,3)</f>
        <v>3.605281536568707E-7</v>
      </c>
      <c r="C116" s="18">
        <f>TTEST(C100:C103,C109:C112,2,3)</f>
        <v>3.6052815365687144E-7</v>
      </c>
      <c r="D116" s="11"/>
      <c r="E116" s="18">
        <f>TTEST(E100:E103,E109:E112,2,3)</f>
        <v>2.7051668376507597E-3</v>
      </c>
      <c r="F116" s="18">
        <f>TTEST(F100:F103,F109:F112,2,3)</f>
        <v>2.7051668376507597E-3</v>
      </c>
      <c r="G116" s="18"/>
      <c r="H116" s="18">
        <f>TTEST(H100:H103,H109:H112,2,3)</f>
        <v>1.3668767420297595E-4</v>
      </c>
      <c r="I116" s="18">
        <f>TTEST(I100:I103,I109:I112,2,3)</f>
        <v>1.366876742029753E-4</v>
      </c>
      <c r="J116" s="18"/>
      <c r="K116" s="18">
        <f>TTEST(K100:K103,K109:K112,2,3)</f>
        <v>3.524651428484443E-8</v>
      </c>
      <c r="L116" s="18">
        <f>TTEST(L100:L103,L109:L112,2,3)</f>
        <v>3.5246514284844285E-8</v>
      </c>
      <c r="M116" s="19"/>
    </row>
    <row r="117" spans="1:13" x14ac:dyDescent="0.3">
      <c r="C117" s="2" t="s">
        <v>15</v>
      </c>
      <c r="F117" s="3" t="s">
        <v>13</v>
      </c>
      <c r="I117" s="3" t="s">
        <v>17</v>
      </c>
      <c r="L117" s="3" t="s">
        <v>13</v>
      </c>
    </row>
    <row r="120" spans="1:13" ht="15.6" x14ac:dyDescent="0.3">
      <c r="A120" s="22" t="s">
        <v>21</v>
      </c>
      <c r="B120" s="22"/>
      <c r="C120" s="22"/>
      <c r="D120" s="22"/>
      <c r="E120" s="23"/>
      <c r="F120" s="24"/>
      <c r="G120" s="24"/>
      <c r="H120" s="24"/>
      <c r="I120" s="24"/>
      <c r="J120" s="24"/>
      <c r="K120" s="24"/>
      <c r="L120" s="24"/>
      <c r="M120" s="24"/>
    </row>
    <row r="121" spans="1:13" x14ac:dyDescent="0.3">
      <c r="A121" s="25" t="s">
        <v>6</v>
      </c>
      <c r="B121" s="27" t="s">
        <v>7</v>
      </c>
      <c r="C121" s="28"/>
      <c r="D121" s="4"/>
      <c r="E121" s="27" t="s">
        <v>8</v>
      </c>
      <c r="F121" s="28"/>
      <c r="G121" s="4"/>
      <c r="H121" s="27" t="s">
        <v>9</v>
      </c>
      <c r="I121" s="28"/>
      <c r="J121" s="4"/>
      <c r="K121" s="27" t="s">
        <v>10</v>
      </c>
      <c r="L121" s="28"/>
      <c r="M121" s="4"/>
    </row>
    <row r="122" spans="1:13" x14ac:dyDescent="0.3">
      <c r="A122" s="26"/>
      <c r="B122" s="4" t="s">
        <v>1</v>
      </c>
      <c r="C122" s="4" t="s">
        <v>0</v>
      </c>
      <c r="D122" s="4"/>
      <c r="E122" s="4" t="s">
        <v>1</v>
      </c>
      <c r="F122" s="4" t="s">
        <v>0</v>
      </c>
      <c r="G122" s="4"/>
      <c r="H122" s="4" t="s">
        <v>1</v>
      </c>
      <c r="I122" s="4" t="s">
        <v>0</v>
      </c>
      <c r="J122" s="4"/>
      <c r="K122" s="4" t="s">
        <v>1</v>
      </c>
      <c r="L122" s="4" t="s">
        <v>0</v>
      </c>
      <c r="M122" s="4"/>
    </row>
    <row r="123" spans="1:13" x14ac:dyDescent="0.3">
      <c r="A123" s="2">
        <v>1</v>
      </c>
      <c r="B123" s="2">
        <f>E123+H123+K123</f>
        <v>25</v>
      </c>
      <c r="C123" s="5">
        <f>B123/$B$129*100</f>
        <v>108.69565217391303</v>
      </c>
      <c r="E123" s="5">
        <v>0</v>
      </c>
      <c r="F123" s="5" t="e">
        <f>E123/$E$129*100</f>
        <v>#DIV/0!</v>
      </c>
      <c r="G123" s="7"/>
      <c r="H123" s="5">
        <v>10</v>
      </c>
      <c r="I123" s="5">
        <f>H123/$H$129*100</f>
        <v>104.16666666666667</v>
      </c>
      <c r="J123" s="7"/>
      <c r="K123" s="5">
        <v>15</v>
      </c>
      <c r="L123" s="5">
        <f>K123/$K$129*100</f>
        <v>111.94029850746267</v>
      </c>
    </row>
    <row r="124" spans="1:13" x14ac:dyDescent="0.3">
      <c r="A124" s="2">
        <v>2</v>
      </c>
      <c r="B124" s="2">
        <f t="shared" ref="B124:B127" si="73">E124+H124+K124</f>
        <v>21</v>
      </c>
      <c r="C124" s="5">
        <f>B124/$B$129*100</f>
        <v>91.304347826086953</v>
      </c>
      <c r="E124" s="5">
        <v>0</v>
      </c>
      <c r="F124" s="5" t="e">
        <f t="shared" ref="F124:F127" si="74">E124/$E$129*100</f>
        <v>#DIV/0!</v>
      </c>
      <c r="G124" s="7"/>
      <c r="H124" s="5">
        <v>10</v>
      </c>
      <c r="I124" s="5">
        <f t="shared" ref="I124:I127" si="75">H124/$H$129*100</f>
        <v>104.16666666666667</v>
      </c>
      <c r="J124" s="7"/>
      <c r="K124" s="5">
        <v>11</v>
      </c>
      <c r="L124" s="5">
        <f t="shared" ref="L124:L127" si="76">K124/$K$129*100</f>
        <v>82.089552238805965</v>
      </c>
    </row>
    <row r="125" spans="1:13" x14ac:dyDescent="0.3">
      <c r="A125" s="2">
        <v>3</v>
      </c>
      <c r="B125" s="2">
        <f t="shared" si="73"/>
        <v>23</v>
      </c>
      <c r="C125" s="5">
        <f>B125/$B$129*100</f>
        <v>100</v>
      </c>
      <c r="E125" s="5">
        <v>0</v>
      </c>
      <c r="F125" s="5" t="e">
        <f t="shared" si="74"/>
        <v>#DIV/0!</v>
      </c>
      <c r="G125" s="7"/>
      <c r="H125" s="5">
        <v>10</v>
      </c>
      <c r="I125" s="5">
        <f t="shared" si="75"/>
        <v>104.16666666666667</v>
      </c>
      <c r="J125" s="7"/>
      <c r="K125" s="5">
        <v>13</v>
      </c>
      <c r="L125" s="5">
        <f t="shared" si="76"/>
        <v>97.014925373134332</v>
      </c>
    </row>
    <row r="126" spans="1:13" x14ac:dyDescent="0.3">
      <c r="A126" s="2">
        <v>4</v>
      </c>
      <c r="B126" s="2">
        <f t="shared" si="73"/>
        <v>22</v>
      </c>
      <c r="C126" s="5">
        <f t="shared" ref="C126" si="77">B126/$B$129*100</f>
        <v>95.652173913043484</v>
      </c>
      <c r="E126" s="5">
        <v>0</v>
      </c>
      <c r="F126" s="5" t="e">
        <f t="shared" si="74"/>
        <v>#DIV/0!</v>
      </c>
      <c r="G126" s="7"/>
      <c r="H126" s="5">
        <v>9</v>
      </c>
      <c r="I126" s="5">
        <f t="shared" si="75"/>
        <v>93.75</v>
      </c>
      <c r="J126" s="7"/>
      <c r="K126" s="5">
        <v>13</v>
      </c>
      <c r="L126" s="5">
        <f t="shared" si="76"/>
        <v>97.014925373134332</v>
      </c>
    </row>
    <row r="127" spans="1:13" x14ac:dyDescent="0.3">
      <c r="A127" s="2">
        <v>5</v>
      </c>
      <c r="B127" s="2">
        <f t="shared" si="73"/>
        <v>24</v>
      </c>
      <c r="C127" s="5">
        <f>B127/$B$129*100</f>
        <v>104.34782608695652</v>
      </c>
      <c r="E127" s="5">
        <v>0</v>
      </c>
      <c r="F127" s="5" t="e">
        <f t="shared" si="74"/>
        <v>#DIV/0!</v>
      </c>
      <c r="G127" s="7"/>
      <c r="H127" s="5">
        <v>9</v>
      </c>
      <c r="I127" s="5">
        <f t="shared" si="75"/>
        <v>93.75</v>
      </c>
      <c r="J127" s="7"/>
      <c r="K127" s="5">
        <v>15</v>
      </c>
      <c r="L127" s="5">
        <f t="shared" si="76"/>
        <v>111.94029850746267</v>
      </c>
    </row>
    <row r="128" spans="1:13" x14ac:dyDescent="0.3">
      <c r="A128" s="8" t="s">
        <v>2</v>
      </c>
      <c r="B128" s="9">
        <f>COUNT(B123:B127)</f>
        <v>5</v>
      </c>
      <c r="C128" s="9">
        <v>5</v>
      </c>
      <c r="D128" s="8"/>
      <c r="E128" s="9">
        <f>COUNT(E123:E127)</f>
        <v>5</v>
      </c>
      <c r="F128" s="9">
        <v>5</v>
      </c>
      <c r="G128" s="9"/>
      <c r="H128" s="9">
        <f>COUNT(H123:H127)</f>
        <v>5</v>
      </c>
      <c r="I128" s="9">
        <f>COUNT(I123:I127)</f>
        <v>5</v>
      </c>
      <c r="J128" s="9"/>
      <c r="K128" s="9">
        <f>COUNT(K123:K127)</f>
        <v>5</v>
      </c>
      <c r="L128" s="9">
        <f>COUNT(L123:L127)</f>
        <v>5</v>
      </c>
      <c r="M128" s="10"/>
    </row>
    <row r="129" spans="1:13" x14ac:dyDescent="0.3">
      <c r="A129" s="11" t="s">
        <v>3</v>
      </c>
      <c r="B129" s="12">
        <f>AVERAGE(B123:B127)</f>
        <v>23</v>
      </c>
      <c r="C129" s="13">
        <f>AVERAGE(C123:C127)</f>
        <v>100</v>
      </c>
      <c r="D129" s="11"/>
      <c r="E129" s="12">
        <f>AVERAGE(E123:E127)</f>
        <v>0</v>
      </c>
      <c r="F129" s="14" t="e">
        <f>AVERAGE(F123:F127)</f>
        <v>#DIV/0!</v>
      </c>
      <c r="G129" s="12"/>
      <c r="H129" s="12">
        <f>AVERAGE(H123:H127)</f>
        <v>9.6</v>
      </c>
      <c r="I129" s="14">
        <f>AVERAGE(I123:I127)</f>
        <v>100</v>
      </c>
      <c r="J129" s="12"/>
      <c r="K129" s="12">
        <f>AVERAGE(K123:K127)</f>
        <v>13.4</v>
      </c>
      <c r="L129" s="14">
        <f>AVERAGE(L123:L127)</f>
        <v>100</v>
      </c>
      <c r="M129" s="10"/>
    </row>
    <row r="130" spans="1:13" x14ac:dyDescent="0.3">
      <c r="A130" s="11" t="s">
        <v>4</v>
      </c>
      <c r="B130" s="12">
        <f>STDEV(B123:B127)</f>
        <v>1.5811388300841898</v>
      </c>
      <c r="C130" s="12">
        <f>STDEV(C123:C127)</f>
        <v>6.8745166525399508</v>
      </c>
      <c r="D130" s="11"/>
      <c r="E130" s="12">
        <f>STDEV(E123:E127)</f>
        <v>0</v>
      </c>
      <c r="F130" s="15" t="e">
        <f>STDEV(F123:F127)</f>
        <v>#DIV/0!</v>
      </c>
      <c r="G130" s="15"/>
      <c r="H130" s="15">
        <f>STDEV(H123:H127)</f>
        <v>0.54772255750516619</v>
      </c>
      <c r="I130" s="15">
        <f>STDEV(I123:I127)</f>
        <v>5.7054433073454831</v>
      </c>
      <c r="J130" s="15"/>
      <c r="K130" s="15">
        <f>STDEV(K123:K127)</f>
        <v>1.6733200530681545</v>
      </c>
      <c r="L130" s="15">
        <f>STDEV(L123:L127)</f>
        <v>12.487463082598035</v>
      </c>
      <c r="M130" s="10"/>
    </row>
    <row r="131" spans="1:13" x14ac:dyDescent="0.3">
      <c r="E131" s="7"/>
      <c r="F131" s="7"/>
      <c r="G131" s="7"/>
      <c r="H131" s="7"/>
      <c r="I131" s="7"/>
      <c r="J131" s="7"/>
      <c r="K131" s="7"/>
      <c r="L131" s="7"/>
    </row>
    <row r="132" spans="1:13" x14ac:dyDescent="0.3">
      <c r="A132" s="16"/>
      <c r="B132" s="16"/>
      <c r="C132" s="16"/>
      <c r="D132" s="16"/>
      <c r="E132" s="4" t="s">
        <v>11</v>
      </c>
      <c r="F132" s="4" t="s">
        <v>0</v>
      </c>
      <c r="G132" s="4"/>
      <c r="H132" s="4" t="s">
        <v>11</v>
      </c>
      <c r="I132" s="4" t="s">
        <v>0</v>
      </c>
      <c r="J132" s="4"/>
      <c r="K132" s="4" t="s">
        <v>11</v>
      </c>
      <c r="L132" s="4" t="s">
        <v>0</v>
      </c>
      <c r="M132" s="4"/>
    </row>
    <row r="133" spans="1:13" x14ac:dyDescent="0.3">
      <c r="A133" s="2">
        <v>1</v>
      </c>
      <c r="B133" s="5">
        <f>E133+H133+K133</f>
        <v>1</v>
      </c>
      <c r="C133" s="5">
        <f>B133/$B$129*100</f>
        <v>4.3478260869565215</v>
      </c>
      <c r="E133" s="5">
        <v>0</v>
      </c>
      <c r="F133" s="5" t="e">
        <f>E133/$E$129*100</f>
        <v>#DIV/0!</v>
      </c>
      <c r="G133" s="7"/>
      <c r="H133" s="5">
        <v>1</v>
      </c>
      <c r="I133" s="5">
        <f>H133/$H$129*100</f>
        <v>10.416666666666668</v>
      </c>
      <c r="J133" s="7"/>
      <c r="K133" s="5">
        <v>0</v>
      </c>
      <c r="L133" s="5">
        <f>K133/$K$129*100</f>
        <v>0</v>
      </c>
    </row>
    <row r="134" spans="1:13" x14ac:dyDescent="0.3">
      <c r="A134" s="2">
        <v>2</v>
      </c>
      <c r="B134" s="5">
        <f t="shared" ref="B134:B137" si="78">E134+H134+K134</f>
        <v>1</v>
      </c>
      <c r="C134" s="5">
        <f t="shared" ref="C134:C137" si="79">B134/$B$129*100</f>
        <v>4.3478260869565215</v>
      </c>
      <c r="E134" s="5">
        <v>0</v>
      </c>
      <c r="F134" s="5" t="e">
        <f t="shared" ref="F134:F137" si="80">E134/$E$129*100</f>
        <v>#DIV/0!</v>
      </c>
      <c r="G134" s="7"/>
      <c r="H134" s="5">
        <v>1</v>
      </c>
      <c r="I134" s="5">
        <f t="shared" ref="I134:I137" si="81">H134/$H$129*100</f>
        <v>10.416666666666668</v>
      </c>
      <c r="J134" s="7"/>
      <c r="K134" s="5">
        <v>0</v>
      </c>
      <c r="L134" s="5">
        <f t="shared" ref="L134:L137" si="82">K134/$K$129*100</f>
        <v>0</v>
      </c>
    </row>
    <row r="135" spans="1:13" x14ac:dyDescent="0.3">
      <c r="A135" s="2">
        <v>3</v>
      </c>
      <c r="B135" s="5">
        <f t="shared" si="78"/>
        <v>1</v>
      </c>
      <c r="C135" s="5">
        <f t="shared" si="79"/>
        <v>4.3478260869565215</v>
      </c>
      <c r="E135" s="5">
        <v>0</v>
      </c>
      <c r="F135" s="5" t="e">
        <f t="shared" si="80"/>
        <v>#DIV/0!</v>
      </c>
      <c r="G135" s="7"/>
      <c r="H135" s="5">
        <v>1</v>
      </c>
      <c r="I135" s="5">
        <f t="shared" si="81"/>
        <v>10.416666666666668</v>
      </c>
      <c r="J135" s="7"/>
      <c r="K135" s="5">
        <v>0</v>
      </c>
      <c r="L135" s="5">
        <f t="shared" si="82"/>
        <v>0</v>
      </c>
    </row>
    <row r="136" spans="1:13" x14ac:dyDescent="0.3">
      <c r="A136" s="2">
        <v>4</v>
      </c>
      <c r="B136" s="5">
        <f t="shared" si="78"/>
        <v>1</v>
      </c>
      <c r="C136" s="5">
        <f t="shared" si="79"/>
        <v>4.3478260869565215</v>
      </c>
      <c r="E136" s="5">
        <v>0</v>
      </c>
      <c r="F136" s="5" t="e">
        <f t="shared" si="80"/>
        <v>#DIV/0!</v>
      </c>
      <c r="G136" s="7"/>
      <c r="H136" s="5">
        <v>0</v>
      </c>
      <c r="I136" s="5">
        <f t="shared" si="81"/>
        <v>0</v>
      </c>
      <c r="J136" s="7"/>
      <c r="K136" s="5">
        <v>1</v>
      </c>
      <c r="L136" s="5">
        <f t="shared" si="82"/>
        <v>7.4626865671641784</v>
      </c>
    </row>
    <row r="137" spans="1:13" x14ac:dyDescent="0.3">
      <c r="A137" s="2">
        <v>5</v>
      </c>
      <c r="B137" s="5">
        <f t="shared" si="78"/>
        <v>1</v>
      </c>
      <c r="C137" s="5">
        <f t="shared" si="79"/>
        <v>4.3478260869565215</v>
      </c>
      <c r="E137" s="5">
        <v>0</v>
      </c>
      <c r="F137" s="5" t="e">
        <f t="shared" si="80"/>
        <v>#DIV/0!</v>
      </c>
      <c r="G137" s="7"/>
      <c r="H137" s="5">
        <v>0</v>
      </c>
      <c r="I137" s="5">
        <f t="shared" si="81"/>
        <v>0</v>
      </c>
      <c r="J137" s="7"/>
      <c r="K137" s="5">
        <v>1</v>
      </c>
      <c r="L137" s="5">
        <f t="shared" si="82"/>
        <v>7.4626865671641784</v>
      </c>
    </row>
    <row r="138" spans="1:13" x14ac:dyDescent="0.3">
      <c r="A138" s="8" t="s">
        <v>2</v>
      </c>
      <c r="B138" s="9">
        <f>COUNT(B133:B137)</f>
        <v>5</v>
      </c>
      <c r="C138" s="9">
        <v>5</v>
      </c>
      <c r="D138" s="8"/>
      <c r="E138" s="9">
        <f>COUNT(E133:E137)</f>
        <v>5</v>
      </c>
      <c r="F138" s="9">
        <v>5</v>
      </c>
      <c r="G138" s="9"/>
      <c r="H138" s="9">
        <f>COUNT(H133:H137)</f>
        <v>5</v>
      </c>
      <c r="I138" s="9">
        <f>COUNT(I133:I137)</f>
        <v>5</v>
      </c>
      <c r="J138" s="9"/>
      <c r="K138" s="9">
        <f>COUNT(K133:K137)</f>
        <v>5</v>
      </c>
      <c r="L138" s="9">
        <f>COUNT(L133:L137)</f>
        <v>5</v>
      </c>
      <c r="M138" s="10"/>
    </row>
    <row r="139" spans="1:13" x14ac:dyDescent="0.3">
      <c r="A139" s="11" t="s">
        <v>3</v>
      </c>
      <c r="B139" s="12">
        <f>AVERAGE(B133:B137)</f>
        <v>1</v>
      </c>
      <c r="C139" s="13">
        <f>AVERAGE(C133:C137)</f>
        <v>4.3478260869565215</v>
      </c>
      <c r="D139" s="11"/>
      <c r="E139" s="12">
        <f>AVERAGE(E133:E137)</f>
        <v>0</v>
      </c>
      <c r="F139" s="17" t="e">
        <f>AVERAGE(F133:F137)</f>
        <v>#DIV/0!</v>
      </c>
      <c r="G139" s="15"/>
      <c r="H139" s="15">
        <f>AVERAGE(H133:H137)</f>
        <v>0.6</v>
      </c>
      <c r="I139" s="17">
        <f>AVERAGE(I133:I137)</f>
        <v>6.2500000000000009</v>
      </c>
      <c r="J139" s="15"/>
      <c r="K139" s="15">
        <f>AVERAGE(K133:K137)</f>
        <v>0.4</v>
      </c>
      <c r="L139" s="17">
        <f>AVERAGE(L133:L137)</f>
        <v>2.9850746268656714</v>
      </c>
      <c r="M139" s="10"/>
    </row>
    <row r="140" spans="1:13" x14ac:dyDescent="0.3">
      <c r="A140" s="11" t="s">
        <v>4</v>
      </c>
      <c r="B140" s="12">
        <f>STDEV(B133:B137)</f>
        <v>0</v>
      </c>
      <c r="C140" s="13">
        <f>STDEV(C133:C137)</f>
        <v>0</v>
      </c>
      <c r="D140" s="11"/>
      <c r="E140" s="12">
        <f>STDEV(E133:E137)</f>
        <v>0</v>
      </c>
      <c r="F140" s="15" t="e">
        <f>STDEV(F133:F137)</f>
        <v>#DIV/0!</v>
      </c>
      <c r="G140" s="15"/>
      <c r="H140" s="15">
        <f>STDEV(H133:H137)</f>
        <v>0.54772255750516607</v>
      </c>
      <c r="I140" s="15">
        <f>STDEV(I133:I137)</f>
        <v>5.7054433073454813</v>
      </c>
      <c r="J140" s="15"/>
      <c r="K140" s="15">
        <f>STDEV(K133:K137)</f>
        <v>0.54772255750516607</v>
      </c>
      <c r="L140" s="15">
        <f>STDEV(L133:L137)</f>
        <v>4.0874817724266119</v>
      </c>
      <c r="M140" s="10"/>
    </row>
    <row r="141" spans="1:13" x14ac:dyDescent="0.3">
      <c r="A141" s="11" t="s">
        <v>12</v>
      </c>
      <c r="B141" s="18">
        <f t="shared" ref="B141:L141" si="83">TTEST(B123:B127,B133:B137,2,2)</f>
        <v>1.2383621021227834E-9</v>
      </c>
      <c r="C141" s="18">
        <f t="shared" si="83"/>
        <v>1.238362102122779E-9</v>
      </c>
      <c r="D141" s="18" t="e">
        <f t="shared" si="83"/>
        <v>#DIV/0!</v>
      </c>
      <c r="E141" s="18" t="e">
        <f t="shared" si="83"/>
        <v>#DIV/0!</v>
      </c>
      <c r="F141" s="18" t="e">
        <f t="shared" si="83"/>
        <v>#DIV/0!</v>
      </c>
      <c r="G141" s="18" t="e">
        <f t="shared" si="83"/>
        <v>#DIV/0!</v>
      </c>
      <c r="H141" s="18">
        <f t="shared" si="83"/>
        <v>5.1710670519145049E-9</v>
      </c>
      <c r="I141" s="18">
        <f t="shared" si="83"/>
        <v>5.1710670519145231E-9</v>
      </c>
      <c r="J141" s="18" t="e">
        <f t="shared" si="83"/>
        <v>#DIV/0!</v>
      </c>
      <c r="K141" s="18">
        <f t="shared" si="83"/>
        <v>1.8281057917787482E-7</v>
      </c>
      <c r="L141" s="18">
        <f t="shared" si="83"/>
        <v>1.8281057917787418E-7</v>
      </c>
      <c r="M141" s="19"/>
    </row>
    <row r="142" spans="1:13" x14ac:dyDescent="0.3">
      <c r="C142" s="3" t="s">
        <v>15</v>
      </c>
      <c r="F142" s="3" t="s">
        <v>15</v>
      </c>
      <c r="I142" s="3" t="s">
        <v>13</v>
      </c>
      <c r="L142" s="3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Fig3a_Olig2</vt:lpstr>
      <vt:lpstr>Fig3_PDGFR_Ki67_Idu</vt:lpstr>
      <vt:lpstr>Figs_ISH_OLs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</dc:creator>
  <cp:lastModifiedBy>Mohamed Hassan82</cp:lastModifiedBy>
  <dcterms:created xsi:type="dcterms:W3CDTF">2016-06-09T09:08:56Z</dcterms:created>
  <dcterms:modified xsi:type="dcterms:W3CDTF">2020-10-15T09:02:45Z</dcterms:modified>
</cp:coreProperties>
</file>