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dwin Sokpor\Desktop\Migration MS_Submission version_2021-02-04\Submission 1\"/>
    </mc:Choice>
  </mc:AlternateContent>
  <bookViews>
    <workbookView xWindow="0" yWindow="0" windowWidth="17976" windowHeight="6060" tabRatio="897" activeTab="2"/>
  </bookViews>
  <sheets>
    <sheet name="CAG &amp; NeuroD neuron distributn" sheetId="2" r:id="rId1"/>
    <sheet name="Morphology classification" sheetId="3" r:id="rId2"/>
    <sheet name="Length of leading process" sheetId="1" r:id="rId3"/>
    <sheet name="Orientation" sheetId="7" r:id="rId4"/>
    <sheet name="Nestin" sheetId="4" r:id="rId5"/>
    <sheet name="a-Catenin" sheetId="5" r:id="rId6"/>
    <sheet name="Bin analysis-hGFAP-Cre" sheetId="11" r:id="rId7"/>
    <sheet name="Bin analysis-Nex-Cre" sheetId="12" r:id="rId8"/>
    <sheet name="Nestin &amp; a-catenin Rescue" sheetId="13" r:id="rId9"/>
    <sheet name="Ctip2+ &amp; Cux1+ neuron rescue" sheetId="16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2" l="1"/>
  <c r="L29" i="2"/>
  <c r="L30" i="2"/>
  <c r="L31" i="2"/>
  <c r="L20" i="2"/>
  <c r="L21" i="2"/>
  <c r="L22" i="2"/>
  <c r="L23" i="2"/>
  <c r="L11" i="2"/>
  <c r="L12" i="2"/>
  <c r="L13" i="2"/>
  <c r="L14" i="2"/>
  <c r="L3" i="2"/>
  <c r="L4" i="2"/>
  <c r="L5" i="2"/>
  <c r="L6" i="2"/>
  <c r="F7" i="7" l="1"/>
  <c r="F4" i="7"/>
  <c r="D21" i="12"/>
  <c r="C21" i="12"/>
  <c r="B21" i="12"/>
  <c r="N20" i="12"/>
  <c r="M20" i="12"/>
  <c r="L20" i="12"/>
  <c r="K20" i="12"/>
  <c r="J20" i="12"/>
  <c r="I20" i="12"/>
  <c r="N19" i="12"/>
  <c r="M19" i="12"/>
  <c r="L19" i="12"/>
  <c r="K19" i="12"/>
  <c r="J19" i="12"/>
  <c r="I19" i="12"/>
  <c r="D9" i="12"/>
  <c r="C9" i="12"/>
  <c r="B9" i="12"/>
  <c r="N7" i="12"/>
  <c r="M7" i="12"/>
  <c r="L7" i="12"/>
  <c r="K7" i="12"/>
  <c r="J7" i="12"/>
  <c r="I7" i="12"/>
  <c r="B9" i="13" l="1"/>
  <c r="C9" i="13"/>
  <c r="D9" i="13"/>
  <c r="F9" i="13"/>
  <c r="G9" i="13"/>
  <c r="H9" i="13"/>
  <c r="J9" i="13"/>
  <c r="K9" i="13"/>
  <c r="L9" i="13"/>
  <c r="AF50" i="11" l="1"/>
  <c r="AC52" i="11"/>
  <c r="AD52" i="11"/>
  <c r="AE52" i="11"/>
  <c r="AF52" i="11"/>
  <c r="AC53" i="11"/>
  <c r="AE53" i="11"/>
  <c r="AF53" i="11"/>
  <c r="AH53" i="11"/>
  <c r="AG48" i="11"/>
  <c r="AF48" i="11"/>
  <c r="AE48" i="11"/>
  <c r="AB52" i="11"/>
  <c r="U51" i="11"/>
  <c r="V51" i="11"/>
  <c r="W51" i="11"/>
  <c r="X51" i="11"/>
  <c r="U52" i="11"/>
  <c r="W52" i="11"/>
  <c r="X52" i="11"/>
  <c r="Z52" i="11"/>
  <c r="U53" i="11"/>
  <c r="V53" i="11"/>
  <c r="W53" i="11"/>
  <c r="X53" i="11"/>
  <c r="U49" i="11"/>
  <c r="W49" i="11"/>
  <c r="X49" i="11"/>
  <c r="Z49" i="11"/>
  <c r="U50" i="11"/>
  <c r="V50" i="11"/>
  <c r="W50" i="11"/>
  <c r="X50" i="11"/>
  <c r="X48" i="11"/>
  <c r="W48" i="11"/>
  <c r="U48" i="11"/>
  <c r="T50" i="11"/>
  <c r="T51" i="11"/>
  <c r="T52" i="11"/>
  <c r="T53" i="11"/>
  <c r="I48" i="11"/>
  <c r="Z48" i="11" s="1"/>
  <c r="I49" i="11"/>
  <c r="T49" i="11" s="1"/>
  <c r="I50" i="11"/>
  <c r="Y50" i="11" s="1"/>
  <c r="I51" i="11"/>
  <c r="Y51" i="11" s="1"/>
  <c r="I52" i="11"/>
  <c r="V52" i="11" s="1"/>
  <c r="I53" i="11"/>
  <c r="Y53" i="11" s="1"/>
  <c r="R48" i="11"/>
  <c r="AD48" i="11" s="1"/>
  <c r="R49" i="11"/>
  <c r="AB49" i="11" s="1"/>
  <c r="R50" i="11"/>
  <c r="AG50" i="11" s="1"/>
  <c r="R51" i="11"/>
  <c r="AC51" i="11" s="1"/>
  <c r="R52" i="11"/>
  <c r="AG52" i="11" s="1"/>
  <c r="R53" i="11"/>
  <c r="AD53" i="11" s="1"/>
  <c r="U54" i="11" l="1"/>
  <c r="Z54" i="11"/>
  <c r="AE50" i="11"/>
  <c r="AD50" i="11"/>
  <c r="AC50" i="11"/>
  <c r="AB48" i="11"/>
  <c r="AH51" i="11"/>
  <c r="AH49" i="11"/>
  <c r="V48" i="11"/>
  <c r="Y49" i="11"/>
  <c r="Y52" i="11"/>
  <c r="AB53" i="11"/>
  <c r="AG53" i="11"/>
  <c r="AG51" i="11"/>
  <c r="AG49" i="11"/>
  <c r="AF49" i="11"/>
  <c r="AB51" i="11"/>
  <c r="AE51" i="11"/>
  <c r="AE49" i="11"/>
  <c r="W54" i="11" s="1"/>
  <c r="Y48" i="11"/>
  <c r="V49" i="11"/>
  <c r="AB50" i="11"/>
  <c r="AD51" i="11"/>
  <c r="AD49" i="11"/>
  <c r="AF51" i="11"/>
  <c r="X54" i="11" s="1"/>
  <c r="AC49" i="11"/>
  <c r="T48" i="11"/>
  <c r="Z50" i="11"/>
  <c r="Z53" i="11"/>
  <c r="Z51" i="11"/>
  <c r="AC48" i="11"/>
  <c r="AH52" i="11"/>
  <c r="AH50" i="11"/>
  <c r="AH48" i="11"/>
  <c r="G18" i="5"/>
  <c r="G8" i="5"/>
  <c r="B18" i="5"/>
  <c r="B8" i="5"/>
  <c r="G17" i="5"/>
  <c r="H17" i="5"/>
  <c r="B17" i="5"/>
  <c r="C17" i="5"/>
  <c r="G7" i="5"/>
  <c r="H7" i="5"/>
  <c r="B7" i="5"/>
  <c r="C7" i="5"/>
  <c r="V54" i="11" l="1"/>
  <c r="Y54" i="11"/>
  <c r="T54" i="11"/>
  <c r="R34" i="11"/>
  <c r="AH34" i="11" s="1"/>
  <c r="R35" i="11"/>
  <c r="AE35" i="11" s="1"/>
  <c r="R36" i="11"/>
  <c r="AD36" i="11" s="1"/>
  <c r="R37" i="11"/>
  <c r="AG37" i="11" s="1"/>
  <c r="R38" i="11"/>
  <c r="AF38" i="11" s="1"/>
  <c r="R39" i="11"/>
  <c r="AE39" i="11" s="1"/>
  <c r="I34" i="11"/>
  <c r="Y34" i="11" s="1"/>
  <c r="I35" i="11"/>
  <c r="X35" i="11" s="1"/>
  <c r="I36" i="11"/>
  <c r="V36" i="11" s="1"/>
  <c r="I37" i="11"/>
  <c r="X37" i="11" s="1"/>
  <c r="I38" i="11"/>
  <c r="V38" i="11" s="1"/>
  <c r="I39" i="11"/>
  <c r="X39" i="11" s="1"/>
  <c r="T36" i="11" l="1"/>
  <c r="V34" i="11"/>
  <c r="Z34" i="11"/>
  <c r="W39" i="11"/>
  <c r="Y38" i="11"/>
  <c r="U38" i="11"/>
  <c r="W37" i="11"/>
  <c r="Y36" i="11"/>
  <c r="U36" i="11"/>
  <c r="W35" i="11"/>
  <c r="AB38" i="11"/>
  <c r="AB34" i="11"/>
  <c r="AC37" i="11"/>
  <c r="AE34" i="11"/>
  <c r="AH39" i="11"/>
  <c r="AD39" i="11"/>
  <c r="AE38" i="11"/>
  <c r="AF37" i="11"/>
  <c r="AG36" i="11"/>
  <c r="AH35" i="11"/>
  <c r="AD35" i="11"/>
  <c r="T39" i="11"/>
  <c r="T35" i="11"/>
  <c r="W34" i="11"/>
  <c r="Z39" i="11"/>
  <c r="V39" i="11"/>
  <c r="X38" i="11"/>
  <c r="Z37" i="11"/>
  <c r="V37" i="11"/>
  <c r="X36" i="11"/>
  <c r="Z35" i="11"/>
  <c r="V35" i="11"/>
  <c r="AB37" i="11"/>
  <c r="AC34" i="11"/>
  <c r="AC36" i="11"/>
  <c r="AF34" i="11"/>
  <c r="AG39" i="11"/>
  <c r="AH38" i="11"/>
  <c r="AD38" i="11"/>
  <c r="AE37" i="11"/>
  <c r="AF36" i="11"/>
  <c r="AG35" i="11"/>
  <c r="T38" i="11"/>
  <c r="U34" i="11"/>
  <c r="X34" i="11"/>
  <c r="Y39" i="11"/>
  <c r="U39" i="11"/>
  <c r="W38" i="11"/>
  <c r="Y37" i="11"/>
  <c r="U37" i="11"/>
  <c r="W36" i="11"/>
  <c r="Y35" i="11"/>
  <c r="U35" i="11"/>
  <c r="AB36" i="11"/>
  <c r="AC39" i="11"/>
  <c r="AC35" i="11"/>
  <c r="AG34" i="11"/>
  <c r="AF39" i="11"/>
  <c r="AG38" i="11"/>
  <c r="AH37" i="11"/>
  <c r="AD37" i="11"/>
  <c r="AE36" i="11"/>
  <c r="AF35" i="11"/>
  <c r="T37" i="11"/>
  <c r="T34" i="11"/>
  <c r="Z38" i="11"/>
  <c r="Z36" i="11"/>
  <c r="AB39" i="11"/>
  <c r="AB35" i="11"/>
  <c r="AC38" i="11"/>
  <c r="AD34" i="11"/>
  <c r="AH36" i="11"/>
  <c r="P17" i="11"/>
  <c r="AD17" i="11" s="1"/>
  <c r="P18" i="11"/>
  <c r="AC18" i="11" s="1"/>
  <c r="P19" i="11"/>
  <c r="P20" i="11"/>
  <c r="P21" i="11"/>
  <c r="AD21" i="11" s="1"/>
  <c r="P22" i="11"/>
  <c r="AC22" i="11" s="1"/>
  <c r="H17" i="11"/>
  <c r="T17" i="11" s="1"/>
  <c r="H18" i="11"/>
  <c r="H19" i="11"/>
  <c r="U19" i="11" s="1"/>
  <c r="H20" i="11"/>
  <c r="T20" i="11" s="1"/>
  <c r="H21" i="11"/>
  <c r="H22" i="11"/>
  <c r="P4" i="11"/>
  <c r="AB4" i="11" s="1"/>
  <c r="P5" i="11"/>
  <c r="AE5" i="11" s="1"/>
  <c r="P6" i="11"/>
  <c r="Z6" i="11" s="1"/>
  <c r="P7" i="11"/>
  <c r="P8" i="11"/>
  <c r="AE8" i="11" s="1"/>
  <c r="P9" i="11"/>
  <c r="AE9" i="11" s="1"/>
  <c r="H4" i="11"/>
  <c r="S4" i="11" s="1"/>
  <c r="H5" i="11"/>
  <c r="H6" i="11"/>
  <c r="W6" i="11" s="1"/>
  <c r="H7" i="11"/>
  <c r="X7" i="11" s="1"/>
  <c r="H8" i="11"/>
  <c r="X8" i="11" s="1"/>
  <c r="H9" i="11"/>
  <c r="V6" i="11" l="1"/>
  <c r="AA17" i="11"/>
  <c r="AC21" i="11"/>
  <c r="AD4" i="11"/>
  <c r="AC8" i="11"/>
  <c r="S19" i="11"/>
  <c r="Z8" i="11"/>
  <c r="AD5" i="11"/>
  <c r="AB17" i="11"/>
  <c r="T7" i="11"/>
  <c r="T6" i="11"/>
  <c r="AE4" i="11"/>
  <c r="W19" i="11"/>
  <c r="AB21" i="11"/>
  <c r="Y40" i="11"/>
  <c r="AB18" i="11"/>
  <c r="T40" i="11"/>
  <c r="X6" i="11"/>
  <c r="AD8" i="11"/>
  <c r="X19" i="11"/>
  <c r="AE22" i="11"/>
  <c r="U8" i="11"/>
  <c r="AA4" i="11"/>
  <c r="AA5" i="11"/>
  <c r="AD9" i="11"/>
  <c r="AB8" i="11"/>
  <c r="W20" i="11"/>
  <c r="V19" i="11"/>
  <c r="AC17" i="11"/>
  <c r="AA22" i="11"/>
  <c r="AA21" i="11"/>
  <c r="V40" i="11"/>
  <c r="T8" i="11"/>
  <c r="V7" i="11"/>
  <c r="AA9" i="11"/>
  <c r="AC4" i="11"/>
  <c r="AC9" i="11"/>
  <c r="AD6" i="11"/>
  <c r="S20" i="11"/>
  <c r="V20" i="11"/>
  <c r="T19" i="11"/>
  <c r="AE17" i="11"/>
  <c r="AE21" i="11"/>
  <c r="AE18" i="11"/>
  <c r="X40" i="11"/>
  <c r="U40" i="11"/>
  <c r="W40" i="11"/>
  <c r="AC5" i="11"/>
  <c r="AB22" i="11"/>
  <c r="AA18" i="11"/>
  <c r="Z40" i="11"/>
  <c r="V9" i="11"/>
  <c r="T9" i="11"/>
  <c r="V5" i="11"/>
  <c r="T5" i="11"/>
  <c r="AE7" i="11"/>
  <c r="AB7" i="11"/>
  <c r="Z7" i="11"/>
  <c r="V22" i="11"/>
  <c r="S22" i="11"/>
  <c r="W22" i="11"/>
  <c r="V18" i="11"/>
  <c r="S18" i="11"/>
  <c r="W18" i="11"/>
  <c r="T18" i="11"/>
  <c r="X18" i="11"/>
  <c r="AA20" i="11"/>
  <c r="AE20" i="11"/>
  <c r="AB20" i="11"/>
  <c r="AC20" i="11"/>
  <c r="AD20" i="11"/>
  <c r="Z20" i="11"/>
  <c r="S9" i="11"/>
  <c r="W5" i="11"/>
  <c r="U22" i="11"/>
  <c r="X4" i="11"/>
  <c r="W4" i="11"/>
  <c r="U4" i="11"/>
  <c r="AE6" i="11"/>
  <c r="AA6" i="11"/>
  <c r="AB6" i="11"/>
  <c r="W21" i="11"/>
  <c r="T21" i="11"/>
  <c r="X21" i="11"/>
  <c r="U21" i="11"/>
  <c r="W17" i="11"/>
  <c r="V17" i="11"/>
  <c r="S17" i="11"/>
  <c r="AB19" i="11"/>
  <c r="AC19" i="11"/>
  <c r="AD19" i="11"/>
  <c r="Z19" i="11"/>
  <c r="AA19" i="11"/>
  <c r="AE19" i="11"/>
  <c r="S8" i="11"/>
  <c r="U5" i="11"/>
  <c r="X9" i="11"/>
  <c r="AC6" i="11"/>
  <c r="S21" i="11"/>
  <c r="U17" i="11"/>
  <c r="T22" i="11"/>
  <c r="U18" i="11"/>
  <c r="S5" i="11"/>
  <c r="V4" i="11"/>
  <c r="W9" i="11"/>
  <c r="AD7" i="11"/>
  <c r="X17" i="11"/>
  <c r="V21" i="11"/>
  <c r="T4" i="11"/>
  <c r="U9" i="11"/>
  <c r="V8" i="11"/>
  <c r="W8" i="11"/>
  <c r="X5" i="11"/>
  <c r="AA7" i="11"/>
  <c r="AC7" i="11"/>
  <c r="X22" i="11"/>
  <c r="S7" i="11"/>
  <c r="U7" i="11"/>
  <c r="W7" i="11"/>
  <c r="Z9" i="11"/>
  <c r="Z5" i="11"/>
  <c r="AB9" i="11"/>
  <c r="AB5" i="11"/>
  <c r="U20" i="11"/>
  <c r="Z22" i="11"/>
  <c r="Z18" i="11"/>
  <c r="AD22" i="11"/>
  <c r="AD18" i="11"/>
  <c r="S6" i="11"/>
  <c r="U6" i="11"/>
  <c r="Z4" i="11"/>
  <c r="AA8" i="11"/>
  <c r="X20" i="11"/>
  <c r="Z21" i="11"/>
  <c r="Z17" i="11"/>
  <c r="B33" i="2"/>
  <c r="C33" i="2"/>
  <c r="D33" i="2"/>
  <c r="E33" i="2"/>
  <c r="B25" i="2"/>
  <c r="C25" i="2"/>
  <c r="D25" i="2"/>
  <c r="E25" i="2"/>
  <c r="B16" i="2"/>
  <c r="C16" i="2"/>
  <c r="D16" i="2"/>
  <c r="E16" i="2"/>
  <c r="B8" i="2"/>
  <c r="C8" i="2"/>
  <c r="D8" i="2"/>
  <c r="E8" i="2"/>
  <c r="AD23" i="11" l="1"/>
  <c r="AE10" i="11"/>
  <c r="AB10" i="11"/>
  <c r="S11" i="11"/>
  <c r="AD10" i="11"/>
  <c r="AC10" i="11"/>
  <c r="AE23" i="11"/>
  <c r="AC23" i="11"/>
  <c r="W11" i="11"/>
  <c r="AB23" i="11"/>
  <c r="T24" i="11"/>
  <c r="U11" i="11"/>
  <c r="T11" i="11"/>
  <c r="AA23" i="11"/>
  <c r="Z23" i="11"/>
  <c r="U24" i="11"/>
  <c r="Z10" i="11"/>
  <c r="V10" i="11"/>
  <c r="V11" i="11"/>
  <c r="S24" i="11"/>
  <c r="AA10" i="11"/>
  <c r="X11" i="11"/>
  <c r="X10" i="11"/>
  <c r="X24" i="11"/>
  <c r="S10" i="11"/>
  <c r="V23" i="11"/>
  <c r="V24" i="11"/>
  <c r="T23" i="11"/>
  <c r="W23" i="11"/>
  <c r="W24" i="11"/>
  <c r="U23" i="11"/>
  <c r="U10" i="11"/>
  <c r="X23" i="11"/>
  <c r="T10" i="11"/>
  <c r="S23" i="11"/>
  <c r="W10" i="11"/>
  <c r="B14" i="3"/>
  <c r="C14" i="3"/>
  <c r="D14" i="3"/>
  <c r="B7" i="3"/>
  <c r="C7" i="3"/>
  <c r="D7" i="3"/>
  <c r="E10" i="3"/>
  <c r="E11" i="3"/>
  <c r="E12" i="3"/>
  <c r="E13" i="3"/>
  <c r="E3" i="3"/>
  <c r="E4" i="3"/>
  <c r="E5" i="3"/>
  <c r="E6" i="3"/>
  <c r="E7" i="3" l="1"/>
  <c r="E14" i="3"/>
</calcChain>
</file>

<file path=xl/sharedStrings.xml><?xml version="1.0" encoding="utf-8"?>
<sst xmlns="http://schemas.openxmlformats.org/spreadsheetml/2006/main" count="456" uniqueCount="101">
  <si>
    <t>Control</t>
  </si>
  <si>
    <t>Mutant</t>
  </si>
  <si>
    <t>Cortical Area</t>
  </si>
  <si>
    <t xml:space="preserve">uCP </t>
  </si>
  <si>
    <t xml:space="preserve">lCP </t>
  </si>
  <si>
    <t>IZ</t>
  </si>
  <si>
    <t>CAG-Cre (Raw counts)</t>
  </si>
  <si>
    <t>Control (%)</t>
  </si>
  <si>
    <t>VZ</t>
  </si>
  <si>
    <t>SVZ</t>
  </si>
  <si>
    <t>CAG-Cre (%)</t>
  </si>
  <si>
    <t>Bipolar/Unipolar</t>
  </si>
  <si>
    <t>Multipolar</t>
  </si>
  <si>
    <t>Undefind</t>
  </si>
  <si>
    <t>Average</t>
  </si>
  <si>
    <t>Total</t>
  </si>
  <si>
    <t>Undefined</t>
  </si>
  <si>
    <t>Mutant (%)</t>
  </si>
  <si>
    <t>Control (% proportion)</t>
  </si>
  <si>
    <t>GFP+ cells with Golgi facing the pia surface/100x80 microns in lower IZ</t>
  </si>
  <si>
    <t>10 (18)</t>
  </si>
  <si>
    <t>9 (15)</t>
  </si>
  <si>
    <t>12 (19)</t>
  </si>
  <si>
    <t>15 (21)</t>
  </si>
  <si>
    <t>6 (25)</t>
  </si>
  <si>
    <t>3 (11)</t>
  </si>
  <si>
    <t>7 (23)</t>
  </si>
  <si>
    <t>4 (19)</t>
  </si>
  <si>
    <t>Control CAG (Raw counts)</t>
  </si>
  <si>
    <t>V/SVZ</t>
  </si>
  <si>
    <t>Bin 1</t>
  </si>
  <si>
    <t>Bin 2</t>
  </si>
  <si>
    <t>Bin 3</t>
  </si>
  <si>
    <t>Bin 4</t>
  </si>
  <si>
    <t>Bin 5</t>
  </si>
  <si>
    <t>Bin 6</t>
  </si>
  <si>
    <t>Bin 7</t>
  </si>
  <si>
    <t>Embryo 1</t>
  </si>
  <si>
    <t>Embryo 2</t>
  </si>
  <si>
    <t>Embryo 3</t>
  </si>
  <si>
    <t>Citp2+ cell count_E17.5</t>
  </si>
  <si>
    <t>Cux1+ cell count_E17.5</t>
  </si>
  <si>
    <t>Toltal</t>
  </si>
  <si>
    <t>p-value</t>
  </si>
  <si>
    <t>***</t>
  </si>
  <si>
    <t>**</t>
  </si>
  <si>
    <t>ns</t>
  </si>
  <si>
    <t>****</t>
  </si>
  <si>
    <t>*</t>
  </si>
  <si>
    <t>Mean</t>
  </si>
  <si>
    <t>t-Test</t>
  </si>
  <si>
    <t>Cux1</t>
  </si>
  <si>
    <t>Nestin</t>
  </si>
  <si>
    <t>Mutant+WNTi</t>
  </si>
  <si>
    <t>a-Catenin_apical surface (mean pixel value)</t>
  </si>
  <si>
    <t>a-Catenin_intracortical (mean pixel value)</t>
  </si>
  <si>
    <t>WT</t>
  </si>
  <si>
    <t>MT</t>
  </si>
  <si>
    <t>Tbr1+ cell count_P0</t>
  </si>
  <si>
    <t>Estimated LP length ( in microns)</t>
  </si>
  <si>
    <t>Raw counts</t>
  </si>
  <si>
    <t>Bins for Ctip2</t>
  </si>
  <si>
    <t>MT+WNTi</t>
  </si>
  <si>
    <t>Bins for Cux1</t>
  </si>
  <si>
    <t>WT 1</t>
  </si>
  <si>
    <t>WT 2</t>
  </si>
  <si>
    <t>WT 3</t>
  </si>
  <si>
    <t>Control_% Bin distribution</t>
  </si>
  <si>
    <t>WT #1</t>
  </si>
  <si>
    <t>WT #2</t>
  </si>
  <si>
    <t>WT #3</t>
  </si>
  <si>
    <t>MT1</t>
  </si>
  <si>
    <t>MT2</t>
  </si>
  <si>
    <t>MT3</t>
  </si>
  <si>
    <t>Mutant_% Bin distribution</t>
  </si>
  <si>
    <t>MT #1</t>
  </si>
  <si>
    <t>MT #2</t>
  </si>
  <si>
    <t>MT #3</t>
  </si>
  <si>
    <t>t-Test (p-value)</t>
  </si>
  <si>
    <t>Citp2 + cell count_P0</t>
  </si>
  <si>
    <t>NeuroD-Cre (Raw counts)</t>
  </si>
  <si>
    <t>Mutant (% proportion)</t>
  </si>
  <si>
    <t>Nestin Fluorescence Intensity</t>
  </si>
  <si>
    <t>E13.5 Emx1-Cre_dcKO</t>
  </si>
  <si>
    <t>E17.5 hGFAP-Cre_dcKO</t>
  </si>
  <si>
    <t>Fluoresence intensity of a-Catenin at apical surface (mean pixel value)</t>
  </si>
  <si>
    <t>Fluoresence intensity of a-Catenin at in cortical wall (mean pixel value)</t>
  </si>
  <si>
    <t>#1</t>
  </si>
  <si>
    <t>#2</t>
  </si>
  <si>
    <t>#3</t>
  </si>
  <si>
    <t>#4</t>
  </si>
  <si>
    <t>Sample</t>
  </si>
  <si>
    <t>Control NeuroD (Raw counts)</t>
  </si>
  <si>
    <t>Control NeuroD (%)</t>
  </si>
  <si>
    <t>NeuroD-Cre (%)</t>
  </si>
  <si>
    <t>Control CAG (%)</t>
  </si>
  <si>
    <t>Cux1+ cell  distribution (%) @ E17.5</t>
  </si>
  <si>
    <t>Ctip2+ cell  distribution (%) @ E17.5</t>
  </si>
  <si>
    <t>Ctip2+ cell  distribution (%) @ P0</t>
  </si>
  <si>
    <t>Tbr1+ cell  distribution (%) @ P0</t>
  </si>
  <si>
    <t>Neuronal Distribution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</si>
</sst>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E+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rgb="FFFFC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u/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0" fontId="4" fillId="0" borderId="0" xfId="0" applyFont="1"/>
    <xf numFmtId="0" fontId="0" fillId="0" borderId="0" xfId="0" applyAlignment="1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NumberFormat="1"/>
    <xf numFmtId="20" fontId="0" fillId="0" borderId="0" xfId="0" applyNumberFormat="1"/>
    <xf numFmtId="164" fontId="0" fillId="0" borderId="0" xfId="0" applyNumberFormat="1"/>
    <xf numFmtId="0" fontId="7" fillId="0" borderId="0" xfId="0" applyFont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/>
    <xf numFmtId="2" fontId="0" fillId="0" borderId="0" xfId="0" applyNumberFormat="1" applyAlignment="1"/>
    <xf numFmtId="166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/>
    <xf numFmtId="2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8" fillId="0" borderId="0" xfId="0" applyFont="1" applyAlignment="1"/>
    <xf numFmtId="0" fontId="9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Alignment="1">
      <alignment horizontal="center"/>
    </xf>
    <xf numFmtId="11" fontId="2" fillId="0" borderId="0" xfId="0" applyNumberFormat="1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center" textRotation="90"/>
    </xf>
    <xf numFmtId="0" fontId="4" fillId="0" borderId="0" xfId="0" applyFont="1" applyAlignment="1">
      <alignment horizontal="center" textRotation="90"/>
    </xf>
    <xf numFmtId="0" fontId="3" fillId="0" borderId="0" xfId="0" applyFont="1" applyAlignme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E43" sqref="E43"/>
    </sheetView>
  </sheetViews>
  <sheetFormatPr baseColWidth="10" defaultColWidth="8.88671875" defaultRowHeight="14.4" x14ac:dyDescent="0.3"/>
  <cols>
    <col min="1" max="1" width="12.88671875" customWidth="1"/>
    <col min="7" max="7" width="12.44140625" customWidth="1"/>
    <col min="13" max="16" width="13.33203125" customWidth="1"/>
    <col min="17" max="17" width="13.44140625" customWidth="1"/>
    <col min="18" max="18" width="12.109375" customWidth="1"/>
    <col min="19" max="19" width="13.109375" customWidth="1"/>
  </cols>
  <sheetData>
    <row r="1" spans="1:18" x14ac:dyDescent="0.3">
      <c r="A1" s="1" t="s">
        <v>2</v>
      </c>
      <c r="B1" s="36" t="s">
        <v>28</v>
      </c>
      <c r="C1" s="36"/>
      <c r="D1" s="36"/>
      <c r="E1" s="36"/>
      <c r="F1" s="3"/>
      <c r="G1" s="1" t="s">
        <v>2</v>
      </c>
      <c r="H1" s="36" t="s">
        <v>95</v>
      </c>
      <c r="I1" s="36"/>
      <c r="J1" s="36"/>
      <c r="K1" s="36"/>
    </row>
    <row r="2" spans="1:18" x14ac:dyDescent="0.3">
      <c r="A2" s="1"/>
      <c r="B2" s="31" t="s">
        <v>87</v>
      </c>
      <c r="C2" s="31" t="s">
        <v>88</v>
      </c>
      <c r="D2" s="31" t="s">
        <v>89</v>
      </c>
      <c r="E2" s="31" t="s">
        <v>90</v>
      </c>
      <c r="F2" s="24"/>
      <c r="G2" s="1"/>
      <c r="H2" s="31" t="s">
        <v>87</v>
      </c>
      <c r="I2" s="31" t="s">
        <v>88</v>
      </c>
      <c r="J2" s="31" t="s">
        <v>89</v>
      </c>
      <c r="K2" s="31" t="s">
        <v>90</v>
      </c>
      <c r="L2" s="31" t="s">
        <v>49</v>
      </c>
      <c r="M2" s="31" t="s">
        <v>87</v>
      </c>
      <c r="N2" s="31"/>
      <c r="O2" s="31"/>
      <c r="P2" s="31"/>
    </row>
    <row r="3" spans="1:18" x14ac:dyDescent="0.3">
      <c r="A3" t="s">
        <v>3</v>
      </c>
      <c r="B3">
        <v>74</v>
      </c>
      <c r="C3">
        <v>83</v>
      </c>
      <c r="D3">
        <v>63</v>
      </c>
      <c r="E3">
        <v>56</v>
      </c>
      <c r="G3" t="s">
        <v>3</v>
      </c>
      <c r="H3" s="14">
        <v>38.144040000000004</v>
      </c>
      <c r="I3" s="14">
        <v>37.399799999999999</v>
      </c>
      <c r="J3" s="14">
        <v>30.428999999999998</v>
      </c>
      <c r="K3" s="14">
        <v>26.415199999999999</v>
      </c>
      <c r="L3" s="14">
        <f>AVERAGE(H3:K3)</f>
        <v>33.097009999999997</v>
      </c>
      <c r="M3" s="14">
        <v>4.0927600000000002</v>
      </c>
      <c r="N3" s="14"/>
      <c r="O3" s="14"/>
      <c r="P3" s="14"/>
      <c r="Q3" s="14"/>
      <c r="R3" s="14"/>
    </row>
    <row r="4" spans="1:18" x14ac:dyDescent="0.3">
      <c r="A4" t="s">
        <v>4</v>
      </c>
      <c r="B4">
        <v>52</v>
      </c>
      <c r="C4">
        <v>55</v>
      </c>
      <c r="D4">
        <v>75</v>
      </c>
      <c r="E4">
        <v>68</v>
      </c>
      <c r="G4" t="s">
        <v>4</v>
      </c>
      <c r="H4" s="14">
        <v>26.803920000000002</v>
      </c>
      <c r="I4" s="14">
        <v>24.783000000000001</v>
      </c>
      <c r="J4" s="14">
        <v>36.225000000000001</v>
      </c>
      <c r="K4" s="14">
        <v>32.075600000000001</v>
      </c>
      <c r="L4" s="14">
        <f>AVERAGE(H4:K4)</f>
        <v>29.971880000000006</v>
      </c>
      <c r="M4" s="14">
        <v>30.927600000000002</v>
      </c>
      <c r="N4" s="14"/>
      <c r="O4" s="14"/>
      <c r="P4" s="14"/>
      <c r="Q4" s="14"/>
      <c r="R4" s="14"/>
    </row>
    <row r="5" spans="1:18" x14ac:dyDescent="0.3">
      <c r="A5" t="s">
        <v>5</v>
      </c>
      <c r="B5">
        <v>60</v>
      </c>
      <c r="C5">
        <v>63</v>
      </c>
      <c r="D5">
        <v>54</v>
      </c>
      <c r="E5">
        <v>78</v>
      </c>
      <c r="G5" t="s">
        <v>5</v>
      </c>
      <c r="H5" s="14">
        <v>30.927600000000002</v>
      </c>
      <c r="I5" s="14">
        <v>28.387799999999999</v>
      </c>
      <c r="J5" s="14">
        <v>26.082000000000001</v>
      </c>
      <c r="K5" s="14">
        <v>36.7926</v>
      </c>
      <c r="L5" s="14">
        <f>AVERAGE(H5:K5)</f>
        <v>30.547499999999999</v>
      </c>
      <c r="M5" s="14">
        <v>26.803920000000002</v>
      </c>
      <c r="N5" s="14"/>
      <c r="O5" s="14"/>
      <c r="P5" s="14"/>
      <c r="Q5" s="14"/>
      <c r="R5" s="14"/>
    </row>
    <row r="6" spans="1:18" x14ac:dyDescent="0.3">
      <c r="A6" t="s">
        <v>9</v>
      </c>
      <c r="B6">
        <v>6</v>
      </c>
      <c r="C6">
        <v>21</v>
      </c>
      <c r="D6">
        <v>11</v>
      </c>
      <c r="E6">
        <v>9</v>
      </c>
      <c r="G6" t="s">
        <v>29</v>
      </c>
      <c r="H6" s="14">
        <v>4.0927600000000002</v>
      </c>
      <c r="I6" s="14">
        <v>9.4626000000000001</v>
      </c>
      <c r="J6" s="14">
        <v>7.3129999999999997</v>
      </c>
      <c r="K6" s="14">
        <v>4.7453000000000003</v>
      </c>
      <c r="L6" s="14">
        <f>AVERAGE(H6:K6)</f>
        <v>6.4034149999999999</v>
      </c>
      <c r="M6" s="14">
        <v>38.144040000000004</v>
      </c>
      <c r="N6" s="14"/>
      <c r="O6" s="14"/>
      <c r="P6" s="14"/>
      <c r="Q6" s="14"/>
      <c r="R6" s="14"/>
    </row>
    <row r="7" spans="1:18" x14ac:dyDescent="0.3">
      <c r="A7" t="s">
        <v>8</v>
      </c>
      <c r="B7" s="5">
        <v>2</v>
      </c>
      <c r="C7" s="5">
        <v>0</v>
      </c>
      <c r="D7" s="5">
        <v>4</v>
      </c>
      <c r="E7" s="5">
        <v>1</v>
      </c>
      <c r="F7" s="1"/>
      <c r="G7" s="1"/>
      <c r="H7" s="14"/>
      <c r="I7" s="14"/>
      <c r="J7" s="14"/>
      <c r="K7" s="14"/>
    </row>
    <row r="8" spans="1:18" x14ac:dyDescent="0.3">
      <c r="A8" s="1" t="s">
        <v>15</v>
      </c>
      <c r="B8">
        <f>SUM(B3:B7)</f>
        <v>194</v>
      </c>
      <c r="C8">
        <f>SUM(C3:C7)</f>
        <v>222</v>
      </c>
      <c r="D8">
        <f>SUM(D3:D7)</f>
        <v>207</v>
      </c>
      <c r="E8">
        <f>SUM(E3:E7)</f>
        <v>212</v>
      </c>
      <c r="H8" s="14"/>
      <c r="I8" s="14"/>
      <c r="J8" s="14"/>
      <c r="K8" s="14"/>
      <c r="M8" s="14"/>
      <c r="N8" s="14"/>
      <c r="O8" s="14"/>
      <c r="P8" s="14"/>
    </row>
    <row r="10" spans="1:18" x14ac:dyDescent="0.3">
      <c r="A10" s="1"/>
      <c r="B10" s="35" t="s">
        <v>6</v>
      </c>
      <c r="C10" s="35"/>
      <c r="D10" s="35"/>
      <c r="E10" s="35"/>
      <c r="F10" s="3"/>
      <c r="G10" s="1"/>
      <c r="H10" s="35" t="s">
        <v>10</v>
      </c>
      <c r="I10" s="35"/>
      <c r="J10" s="35"/>
      <c r="K10" s="35"/>
      <c r="L10" s="31" t="s">
        <v>49</v>
      </c>
    </row>
    <row r="11" spans="1:18" x14ac:dyDescent="0.3">
      <c r="A11" t="s">
        <v>3</v>
      </c>
      <c r="B11">
        <v>30</v>
      </c>
      <c r="C11">
        <v>15</v>
      </c>
      <c r="D11">
        <v>26</v>
      </c>
      <c r="E11">
        <v>50</v>
      </c>
      <c r="G11" t="s">
        <v>3</v>
      </c>
      <c r="H11" s="14">
        <v>13.575000000000001</v>
      </c>
      <c r="I11" s="14">
        <v>7.3530000000000006</v>
      </c>
      <c r="J11" s="14">
        <v>13.829400000000001</v>
      </c>
      <c r="K11" s="14">
        <v>20.745000000000001</v>
      </c>
      <c r="L11" s="14">
        <f>AVERAGE(H11:K11)</f>
        <v>13.875600000000002</v>
      </c>
      <c r="M11" s="14">
        <v>37.982500000000002</v>
      </c>
      <c r="N11" s="14"/>
      <c r="O11" s="14"/>
      <c r="P11" s="14"/>
      <c r="Q11" s="14"/>
      <c r="R11" s="14"/>
    </row>
    <row r="12" spans="1:18" x14ac:dyDescent="0.3">
      <c r="A12" t="s">
        <v>4</v>
      </c>
      <c r="B12">
        <v>26</v>
      </c>
      <c r="C12">
        <v>17</v>
      </c>
      <c r="D12">
        <v>12</v>
      </c>
      <c r="E12">
        <v>17</v>
      </c>
      <c r="G12" t="s">
        <v>4</v>
      </c>
      <c r="H12" s="14">
        <v>11.765000000000001</v>
      </c>
      <c r="I12" s="14">
        <v>8.333400000000001</v>
      </c>
      <c r="J12" s="14">
        <v>6.3828000000000005</v>
      </c>
      <c r="K12" s="14">
        <v>7.0533000000000001</v>
      </c>
      <c r="L12" s="14">
        <f>AVERAGE(H12:K12)</f>
        <v>8.3836250000000003</v>
      </c>
      <c r="M12" s="14">
        <v>36.652500000000003</v>
      </c>
      <c r="N12" s="14"/>
      <c r="O12" s="14"/>
      <c r="P12" s="14"/>
      <c r="Q12" s="14"/>
      <c r="R12" s="14"/>
    </row>
    <row r="13" spans="1:18" x14ac:dyDescent="0.3">
      <c r="A13" t="s">
        <v>5</v>
      </c>
      <c r="B13">
        <v>81</v>
      </c>
      <c r="C13">
        <v>103</v>
      </c>
      <c r="D13">
        <v>96</v>
      </c>
      <c r="E13">
        <v>75</v>
      </c>
      <c r="G13" t="s">
        <v>5</v>
      </c>
      <c r="H13" s="14">
        <v>36.652500000000003</v>
      </c>
      <c r="I13" s="14">
        <v>50.490600000000001</v>
      </c>
      <c r="J13" s="14">
        <v>51.062400000000004</v>
      </c>
      <c r="K13" s="14">
        <v>31.1175</v>
      </c>
      <c r="L13" s="14">
        <f>AVERAGE(H13:K13)</f>
        <v>42.330750000000002</v>
      </c>
      <c r="M13" s="14">
        <v>11.765000000000001</v>
      </c>
      <c r="N13" s="14"/>
      <c r="O13" s="14"/>
      <c r="P13" s="14"/>
      <c r="Q13" s="14"/>
      <c r="R13" s="14"/>
    </row>
    <row r="14" spans="1:18" x14ac:dyDescent="0.3">
      <c r="A14" t="s">
        <v>9</v>
      </c>
      <c r="B14" s="2">
        <v>53</v>
      </c>
      <c r="C14" s="2">
        <v>50</v>
      </c>
      <c r="D14" s="2">
        <v>29</v>
      </c>
      <c r="E14" s="2">
        <v>76</v>
      </c>
      <c r="G14" t="s">
        <v>29</v>
      </c>
      <c r="H14" s="14">
        <v>37.982500000000002</v>
      </c>
      <c r="I14" s="14">
        <v>33.81</v>
      </c>
      <c r="J14" s="14">
        <v>28.725100000000001</v>
      </c>
      <c r="K14" s="14">
        <v>41.132399999999997</v>
      </c>
      <c r="L14" s="14">
        <f>AVERAGE(H14:K14)</f>
        <v>35.412500000000001</v>
      </c>
      <c r="M14" s="14">
        <v>13.575000000000001</v>
      </c>
      <c r="N14" s="14"/>
      <c r="O14" s="14"/>
      <c r="P14" s="14"/>
      <c r="Q14" s="14"/>
      <c r="R14" s="14"/>
    </row>
    <row r="15" spans="1:18" x14ac:dyDescent="0.3">
      <c r="A15" t="s">
        <v>8</v>
      </c>
      <c r="B15" s="2">
        <v>31</v>
      </c>
      <c r="C15" s="2">
        <v>19</v>
      </c>
      <c r="D15" s="2">
        <v>25</v>
      </c>
      <c r="E15" s="2">
        <v>23</v>
      </c>
      <c r="F15" s="5"/>
    </row>
    <row r="16" spans="1:18" x14ac:dyDescent="0.3">
      <c r="A16" s="1" t="s">
        <v>15</v>
      </c>
      <c r="B16">
        <f>SUM(B11:B15)</f>
        <v>221</v>
      </c>
      <c r="C16">
        <f>SUM(C11:C15)</f>
        <v>204</v>
      </c>
      <c r="D16">
        <f>SUM(D11:D15)</f>
        <v>188</v>
      </c>
      <c r="E16">
        <f>SUM(E11:E15)</f>
        <v>241</v>
      </c>
      <c r="H16" s="14"/>
      <c r="I16" s="14"/>
      <c r="J16" s="14"/>
      <c r="K16" s="14"/>
      <c r="M16" s="14"/>
      <c r="N16" s="14"/>
      <c r="O16" s="14"/>
      <c r="P16" s="14"/>
    </row>
    <row r="19" spans="1:18" x14ac:dyDescent="0.3">
      <c r="A19" s="1" t="s">
        <v>2</v>
      </c>
      <c r="B19" s="36" t="s">
        <v>92</v>
      </c>
      <c r="C19" s="36"/>
      <c r="D19" s="36"/>
      <c r="E19" s="36"/>
      <c r="G19" s="1" t="s">
        <v>2</v>
      </c>
      <c r="H19" s="36" t="s">
        <v>93</v>
      </c>
      <c r="I19" s="36"/>
      <c r="J19" s="36"/>
      <c r="K19" s="36"/>
      <c r="L19" s="31" t="s">
        <v>49</v>
      </c>
    </row>
    <row r="20" spans="1:18" x14ac:dyDescent="0.3">
      <c r="A20" t="s">
        <v>3</v>
      </c>
      <c r="B20">
        <v>45</v>
      </c>
      <c r="C20">
        <v>36</v>
      </c>
      <c r="D20">
        <v>25</v>
      </c>
      <c r="E20">
        <v>41</v>
      </c>
      <c r="G20" t="s">
        <v>3</v>
      </c>
      <c r="H20" s="14">
        <v>53.572499999999998</v>
      </c>
      <c r="I20" s="14">
        <v>39.999600000000001</v>
      </c>
      <c r="J20" s="14">
        <v>42.372500000000002</v>
      </c>
      <c r="K20" s="14">
        <v>45.555099999999996</v>
      </c>
      <c r="L20" s="14">
        <f>AVERAGE(H20:K20)</f>
        <v>45.374925000000005</v>
      </c>
      <c r="M20" s="14">
        <v>13.104999999999999</v>
      </c>
      <c r="N20" s="14"/>
      <c r="O20" s="14"/>
      <c r="P20" s="14"/>
      <c r="Q20" s="14"/>
      <c r="R20" s="14"/>
    </row>
    <row r="21" spans="1:18" x14ac:dyDescent="0.3">
      <c r="A21" t="s">
        <v>4</v>
      </c>
      <c r="B21">
        <v>15</v>
      </c>
      <c r="C21">
        <v>11</v>
      </c>
      <c r="D21">
        <v>9</v>
      </c>
      <c r="E21">
        <v>7</v>
      </c>
      <c r="G21" t="s">
        <v>4</v>
      </c>
      <c r="H21" s="14">
        <v>17.857499999999998</v>
      </c>
      <c r="I21" s="14">
        <v>12.222099999999999</v>
      </c>
      <c r="J21" s="14">
        <v>15.254100000000001</v>
      </c>
      <c r="K21" s="14">
        <v>7.7776999999999994</v>
      </c>
      <c r="L21" s="14">
        <f>AVERAGE(H21:K21)</f>
        <v>13.277850000000001</v>
      </c>
      <c r="M21" s="14">
        <v>15.476499999999998</v>
      </c>
      <c r="N21" s="14"/>
      <c r="O21" s="14"/>
      <c r="P21" s="14"/>
      <c r="Q21" s="14"/>
      <c r="R21" s="14"/>
    </row>
    <row r="22" spans="1:18" x14ac:dyDescent="0.3">
      <c r="A22" t="s">
        <v>5</v>
      </c>
      <c r="B22">
        <v>13</v>
      </c>
      <c r="C22">
        <v>10</v>
      </c>
      <c r="D22">
        <v>7</v>
      </c>
      <c r="E22">
        <v>18</v>
      </c>
      <c r="G22" t="s">
        <v>5</v>
      </c>
      <c r="H22" s="14">
        <v>15.476499999999998</v>
      </c>
      <c r="I22" s="14">
        <v>11.111000000000001</v>
      </c>
      <c r="J22" s="14">
        <v>11.8643</v>
      </c>
      <c r="K22" s="14">
        <v>19.9998</v>
      </c>
      <c r="L22" s="14">
        <f>AVERAGE(H22:K22)</f>
        <v>14.6129</v>
      </c>
      <c r="M22" s="14">
        <v>17.857499999999998</v>
      </c>
      <c r="N22" s="14"/>
      <c r="O22" s="14"/>
      <c r="P22" s="14"/>
      <c r="Q22" s="14"/>
      <c r="R22" s="14"/>
    </row>
    <row r="23" spans="1:18" x14ac:dyDescent="0.3">
      <c r="A23" t="s">
        <v>9</v>
      </c>
      <c r="B23" s="2">
        <v>10</v>
      </c>
      <c r="C23" s="2">
        <v>29</v>
      </c>
      <c r="D23" s="2">
        <v>16</v>
      </c>
      <c r="E23" s="2">
        <v>24</v>
      </c>
      <c r="G23" t="s">
        <v>29</v>
      </c>
      <c r="H23" s="14">
        <v>13.104999999999999</v>
      </c>
      <c r="I23" s="14">
        <v>36.621899999999997</v>
      </c>
      <c r="J23" s="14">
        <v>30.5184</v>
      </c>
      <c r="K23" s="14">
        <v>26.666399999999999</v>
      </c>
      <c r="L23" s="14">
        <f>AVERAGE(H23:K23)</f>
        <v>26.727924999999995</v>
      </c>
      <c r="M23" s="14">
        <v>53.572499999999998</v>
      </c>
      <c r="N23" s="14"/>
      <c r="O23" s="14"/>
      <c r="P23" s="14"/>
      <c r="Q23" s="14"/>
      <c r="R23" s="14"/>
    </row>
    <row r="24" spans="1:18" x14ac:dyDescent="0.3">
      <c r="A24" t="s">
        <v>8</v>
      </c>
      <c r="B24" s="2">
        <v>1</v>
      </c>
      <c r="C24" s="2">
        <v>4</v>
      </c>
      <c r="D24" s="2">
        <v>2</v>
      </c>
      <c r="E24" s="2">
        <v>0</v>
      </c>
    </row>
    <row r="25" spans="1:18" x14ac:dyDescent="0.3">
      <c r="A25" s="1" t="s">
        <v>15</v>
      </c>
      <c r="B25">
        <f>SUM(B20:B24)</f>
        <v>84</v>
      </c>
      <c r="C25">
        <f>SUM(C20:C24)</f>
        <v>90</v>
      </c>
      <c r="D25">
        <f>SUM(D20:D24)</f>
        <v>59</v>
      </c>
      <c r="E25">
        <f>SUM(E20:E24)</f>
        <v>90</v>
      </c>
      <c r="H25" s="14"/>
      <c r="I25" s="14"/>
      <c r="J25" s="14"/>
      <c r="K25" s="14"/>
      <c r="M25" s="14"/>
      <c r="N25" s="14"/>
      <c r="O25" s="14"/>
      <c r="P25" s="14"/>
    </row>
    <row r="27" spans="1:18" x14ac:dyDescent="0.3">
      <c r="A27" s="1"/>
      <c r="B27" s="35" t="s">
        <v>80</v>
      </c>
      <c r="C27" s="35"/>
      <c r="D27" s="35"/>
      <c r="E27" s="35"/>
      <c r="G27" s="1"/>
      <c r="H27" s="35" t="s">
        <v>94</v>
      </c>
      <c r="I27" s="35"/>
      <c r="J27" s="35"/>
      <c r="K27" s="35"/>
      <c r="L27" s="31" t="s">
        <v>49</v>
      </c>
    </row>
    <row r="28" spans="1:18" x14ac:dyDescent="0.3">
      <c r="A28" t="s">
        <v>3</v>
      </c>
      <c r="B28">
        <v>6</v>
      </c>
      <c r="C28">
        <v>8</v>
      </c>
      <c r="D28">
        <v>11</v>
      </c>
      <c r="E28">
        <v>15</v>
      </c>
      <c r="G28" t="s">
        <v>3</v>
      </c>
      <c r="H28" s="14">
        <v>7.3170000000000002</v>
      </c>
      <c r="I28" s="14">
        <v>12.5</v>
      </c>
      <c r="J28" s="14">
        <v>11.95656</v>
      </c>
      <c r="K28" s="14">
        <v>13.888499999999999</v>
      </c>
      <c r="L28" s="14">
        <f>AVERAGE(H28:K28)</f>
        <v>11.415514999999999</v>
      </c>
      <c r="M28" s="14">
        <v>17.075499999999998</v>
      </c>
      <c r="N28" s="14"/>
      <c r="O28" s="14"/>
      <c r="P28" s="14"/>
      <c r="Q28" s="14"/>
      <c r="R28" s="14"/>
    </row>
    <row r="29" spans="1:18" x14ac:dyDescent="0.3">
      <c r="A29" t="s">
        <v>4</v>
      </c>
      <c r="B29">
        <v>26</v>
      </c>
      <c r="C29">
        <v>19</v>
      </c>
      <c r="D29">
        <v>37</v>
      </c>
      <c r="E29">
        <v>45</v>
      </c>
      <c r="G29" t="s">
        <v>4</v>
      </c>
      <c r="H29" s="14">
        <v>31.707000000000001</v>
      </c>
      <c r="I29" s="14">
        <v>29.6875</v>
      </c>
      <c r="J29" s="14">
        <v>40.21752</v>
      </c>
      <c r="K29" s="14">
        <v>41.665499999999994</v>
      </c>
      <c r="L29" s="14">
        <f>AVERAGE(H29:K29)</f>
        <v>35.819379999999995</v>
      </c>
      <c r="M29" s="14">
        <v>43.902000000000001</v>
      </c>
      <c r="N29" s="14"/>
      <c r="O29" s="14"/>
      <c r="P29" s="14"/>
      <c r="Q29" s="14"/>
      <c r="R29" s="14"/>
    </row>
    <row r="30" spans="1:18" x14ac:dyDescent="0.3">
      <c r="A30" t="s">
        <v>5</v>
      </c>
      <c r="B30" s="2">
        <v>36</v>
      </c>
      <c r="C30" s="2">
        <v>18</v>
      </c>
      <c r="D30">
        <v>27</v>
      </c>
      <c r="E30">
        <v>32</v>
      </c>
      <c r="G30" t="s">
        <v>5</v>
      </c>
      <c r="H30" s="14">
        <v>43.902000000000001</v>
      </c>
      <c r="I30" s="14">
        <v>28.125</v>
      </c>
      <c r="J30" s="14">
        <v>29.347919999999998</v>
      </c>
      <c r="K30" s="14">
        <v>29.628799999999998</v>
      </c>
      <c r="L30" s="14">
        <f>AVERAGE(H30:K30)</f>
        <v>32.750929999999997</v>
      </c>
      <c r="M30" s="14">
        <v>31.707000000000001</v>
      </c>
      <c r="N30" s="14"/>
      <c r="O30" s="14"/>
      <c r="P30" s="14"/>
      <c r="Q30" s="14"/>
      <c r="R30" s="14"/>
    </row>
    <row r="31" spans="1:18" x14ac:dyDescent="0.3">
      <c r="A31" t="s">
        <v>9</v>
      </c>
      <c r="B31" s="2">
        <v>9</v>
      </c>
      <c r="C31" s="2">
        <v>15</v>
      </c>
      <c r="D31" s="2">
        <v>17</v>
      </c>
      <c r="E31" s="2">
        <v>13</v>
      </c>
      <c r="G31" t="s">
        <v>29</v>
      </c>
      <c r="H31" s="14">
        <v>17.075499999999998</v>
      </c>
      <c r="I31" s="14">
        <v>29.637499999999999</v>
      </c>
      <c r="J31" s="14">
        <v>18.47832</v>
      </c>
      <c r="K31" s="14">
        <v>14.8367</v>
      </c>
      <c r="L31" s="14">
        <f>AVERAGE(H31:K31)</f>
        <v>20.007004999999999</v>
      </c>
      <c r="M31" s="14">
        <v>7.3170000000000002</v>
      </c>
      <c r="N31" s="14"/>
      <c r="O31" s="14"/>
      <c r="P31" s="14"/>
      <c r="Q31" s="14"/>
      <c r="R31" s="14"/>
    </row>
    <row r="32" spans="1:18" x14ac:dyDescent="0.3">
      <c r="A32" t="s">
        <v>8</v>
      </c>
      <c r="B32" s="2">
        <v>5</v>
      </c>
      <c r="C32" s="2">
        <v>4</v>
      </c>
      <c r="D32" s="2">
        <v>0</v>
      </c>
      <c r="E32" s="2">
        <v>3</v>
      </c>
    </row>
    <row r="33" spans="1:16" x14ac:dyDescent="0.3">
      <c r="A33" s="1" t="s">
        <v>15</v>
      </c>
      <c r="B33">
        <f>SUM(B28:B32)</f>
        <v>82</v>
      </c>
      <c r="C33">
        <f>SUM(C28:C32)</f>
        <v>64</v>
      </c>
      <c r="D33">
        <f>SUM(D28:D32)</f>
        <v>92</v>
      </c>
      <c r="E33">
        <f>SUM(E28:E32)</f>
        <v>108</v>
      </c>
      <c r="H33" s="14"/>
      <c r="I33" s="14"/>
      <c r="J33" s="14"/>
      <c r="K33" s="14"/>
      <c r="M33" s="14"/>
      <c r="N33" s="14"/>
      <c r="O33" s="14"/>
      <c r="P33" s="14"/>
    </row>
  </sheetData>
  <mergeCells count="8">
    <mergeCell ref="B27:E27"/>
    <mergeCell ref="H27:K27"/>
    <mergeCell ref="B1:E1"/>
    <mergeCell ref="B10:E10"/>
    <mergeCell ref="H1:K1"/>
    <mergeCell ref="H10:K10"/>
    <mergeCell ref="B19:E19"/>
    <mergeCell ref="H19:K19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workbookViewId="0">
      <selection activeCell="E31" sqref="E31"/>
    </sheetView>
  </sheetViews>
  <sheetFormatPr baseColWidth="10" defaultRowHeight="14.4" x14ac:dyDescent="0.3"/>
  <cols>
    <col min="1" max="1" width="13.6640625" customWidth="1"/>
  </cols>
  <sheetData>
    <row r="1" spans="1:22" x14ac:dyDescent="0.3">
      <c r="D1" t="s">
        <v>60</v>
      </c>
      <c r="P1" s="39" t="s">
        <v>100</v>
      </c>
      <c r="Q1" s="39"/>
      <c r="R1" s="39"/>
    </row>
    <row r="2" spans="1:22" x14ac:dyDescent="0.3">
      <c r="A2" s="1" t="s">
        <v>61</v>
      </c>
      <c r="B2" s="43" t="s">
        <v>56</v>
      </c>
      <c r="C2" s="43" t="s">
        <v>56</v>
      </c>
      <c r="D2" s="43" t="s">
        <v>56</v>
      </c>
      <c r="E2" s="8" t="s">
        <v>57</v>
      </c>
      <c r="F2" s="8" t="s">
        <v>57</v>
      </c>
      <c r="G2" s="8" t="s">
        <v>57</v>
      </c>
      <c r="H2" s="42" t="s">
        <v>62</v>
      </c>
      <c r="I2" s="42" t="s">
        <v>62</v>
      </c>
      <c r="J2" s="42" t="s">
        <v>62</v>
      </c>
      <c r="M2" t="s">
        <v>61</v>
      </c>
      <c r="N2" s="43" t="s">
        <v>56</v>
      </c>
      <c r="O2" s="43" t="s">
        <v>56</v>
      </c>
      <c r="P2" s="43" t="s">
        <v>56</v>
      </c>
      <c r="Q2" s="8" t="s">
        <v>57</v>
      </c>
      <c r="R2" s="8" t="s">
        <v>57</v>
      </c>
      <c r="S2" s="8" t="s">
        <v>57</v>
      </c>
      <c r="T2" s="42" t="s">
        <v>62</v>
      </c>
      <c r="U2" s="42" t="s">
        <v>62</v>
      </c>
      <c r="V2" s="42" t="s">
        <v>62</v>
      </c>
    </row>
    <row r="3" spans="1:22" x14ac:dyDescent="0.3">
      <c r="A3">
        <v>1</v>
      </c>
      <c r="B3">
        <v>17</v>
      </c>
      <c r="C3">
        <v>12</v>
      </c>
      <c r="D3">
        <v>9</v>
      </c>
      <c r="E3">
        <v>87</v>
      </c>
      <c r="F3">
        <v>73</v>
      </c>
      <c r="G3">
        <v>96</v>
      </c>
      <c r="H3">
        <v>44</v>
      </c>
      <c r="I3">
        <v>37</v>
      </c>
      <c r="J3">
        <v>30</v>
      </c>
      <c r="M3">
        <v>1</v>
      </c>
      <c r="N3" s="14">
        <v>4.7353760445682447</v>
      </c>
      <c r="O3" s="14">
        <v>3.3519553072625698</v>
      </c>
      <c r="P3" s="14">
        <v>2.7027027027027026</v>
      </c>
      <c r="Q3" s="14">
        <v>19.463087248322147</v>
      </c>
      <c r="R3" s="14">
        <v>17.016317016317018</v>
      </c>
      <c r="S3" s="14">
        <v>20.915032679738562</v>
      </c>
      <c r="T3" s="14">
        <v>10.42654028436019</v>
      </c>
      <c r="U3" s="14">
        <v>8.8942307692307701</v>
      </c>
      <c r="V3" s="14">
        <v>7.1770334928229662</v>
      </c>
    </row>
    <row r="4" spans="1:22" x14ac:dyDescent="0.3">
      <c r="A4">
        <v>2</v>
      </c>
      <c r="B4">
        <v>11</v>
      </c>
      <c r="C4">
        <v>21</v>
      </c>
      <c r="D4">
        <v>14</v>
      </c>
      <c r="E4">
        <v>124</v>
      </c>
      <c r="F4">
        <v>107</v>
      </c>
      <c r="G4">
        <v>117</v>
      </c>
      <c r="H4">
        <v>49</v>
      </c>
      <c r="I4">
        <v>25</v>
      </c>
      <c r="J4">
        <v>34</v>
      </c>
      <c r="M4">
        <v>2</v>
      </c>
      <c r="N4" s="14">
        <v>3.0640668523676879</v>
      </c>
      <c r="O4" s="14">
        <v>5.8659217877094969</v>
      </c>
      <c r="P4" s="14">
        <v>4.2042042042042045</v>
      </c>
      <c r="Q4" s="14">
        <v>27.740492170022375</v>
      </c>
      <c r="R4" s="14">
        <v>24.941724941724942</v>
      </c>
      <c r="S4" s="14">
        <v>25.490196078431371</v>
      </c>
      <c r="T4" s="14">
        <v>11.611374407582939</v>
      </c>
      <c r="U4" s="14">
        <v>6.009615384615385</v>
      </c>
      <c r="V4" s="14">
        <v>8.133971291866029</v>
      </c>
    </row>
    <row r="5" spans="1:22" x14ac:dyDescent="0.3">
      <c r="A5">
        <v>3</v>
      </c>
      <c r="B5">
        <v>32</v>
      </c>
      <c r="C5">
        <v>22</v>
      </c>
      <c r="D5">
        <v>27</v>
      </c>
      <c r="E5">
        <v>71</v>
      </c>
      <c r="F5">
        <v>83</v>
      </c>
      <c r="G5">
        <v>87</v>
      </c>
      <c r="H5">
        <v>73</v>
      </c>
      <c r="I5">
        <v>89</v>
      </c>
      <c r="J5">
        <v>105</v>
      </c>
      <c r="M5">
        <v>3</v>
      </c>
      <c r="N5" s="14">
        <v>8.9136490250696383</v>
      </c>
      <c r="O5" s="14">
        <v>6.1452513966480442</v>
      </c>
      <c r="P5" s="14">
        <v>8.1081081081081088</v>
      </c>
      <c r="Q5" s="14">
        <v>15.883668903803134</v>
      </c>
      <c r="R5" s="14">
        <v>19.347319347319349</v>
      </c>
      <c r="S5" s="14">
        <v>18.954248366013072</v>
      </c>
      <c r="T5" s="14">
        <v>17.298578199052134</v>
      </c>
      <c r="U5" s="14">
        <v>21.394230769230766</v>
      </c>
      <c r="V5" s="14">
        <v>25.119617224880379</v>
      </c>
    </row>
    <row r="6" spans="1:22" x14ac:dyDescent="0.3">
      <c r="A6">
        <v>4</v>
      </c>
      <c r="B6">
        <v>134</v>
      </c>
      <c r="C6">
        <v>146</v>
      </c>
      <c r="D6">
        <v>119</v>
      </c>
      <c r="E6">
        <v>64</v>
      </c>
      <c r="F6">
        <v>53</v>
      </c>
      <c r="G6">
        <v>59</v>
      </c>
      <c r="H6">
        <v>119</v>
      </c>
      <c r="I6">
        <v>130</v>
      </c>
      <c r="J6">
        <v>94</v>
      </c>
      <c r="M6">
        <v>4</v>
      </c>
      <c r="N6" s="14">
        <v>37.325905292479113</v>
      </c>
      <c r="O6" s="14">
        <v>40.782122905027933</v>
      </c>
      <c r="P6" s="14">
        <v>35.735735735735737</v>
      </c>
      <c r="Q6" s="14">
        <v>14.317673378076062</v>
      </c>
      <c r="R6" s="14">
        <v>12.354312354312354</v>
      </c>
      <c r="S6" s="14">
        <v>12.854030501089325</v>
      </c>
      <c r="T6" s="14">
        <v>28.199052132701425</v>
      </c>
      <c r="U6" s="14">
        <v>31.25</v>
      </c>
      <c r="V6" s="14">
        <v>22.488038277511961</v>
      </c>
    </row>
    <row r="7" spans="1:22" x14ac:dyDescent="0.3">
      <c r="A7">
        <v>5</v>
      </c>
      <c r="B7">
        <v>145</v>
      </c>
      <c r="C7">
        <v>138</v>
      </c>
      <c r="D7">
        <v>154</v>
      </c>
      <c r="E7">
        <v>72</v>
      </c>
      <c r="F7">
        <v>89</v>
      </c>
      <c r="G7">
        <v>65</v>
      </c>
      <c r="H7">
        <v>91</v>
      </c>
      <c r="I7">
        <v>102</v>
      </c>
      <c r="J7">
        <v>118</v>
      </c>
      <c r="M7">
        <v>5</v>
      </c>
      <c r="N7" s="14">
        <v>40.389972144846794</v>
      </c>
      <c r="O7" s="14">
        <v>38.547486033519554</v>
      </c>
      <c r="P7" s="14">
        <v>46.246246246246244</v>
      </c>
      <c r="Q7" s="14">
        <v>16.107382550335569</v>
      </c>
      <c r="R7" s="14">
        <v>20.745920745920746</v>
      </c>
      <c r="S7" s="14">
        <v>14.161220043572984</v>
      </c>
      <c r="T7" s="14">
        <v>21.563981042654028</v>
      </c>
      <c r="U7" s="14">
        <v>24.519230769230766</v>
      </c>
      <c r="V7" s="14">
        <v>28.229665071770331</v>
      </c>
    </row>
    <row r="8" spans="1:22" x14ac:dyDescent="0.3">
      <c r="A8">
        <v>6</v>
      </c>
      <c r="B8">
        <v>20</v>
      </c>
      <c r="C8">
        <v>19</v>
      </c>
      <c r="D8">
        <v>10</v>
      </c>
      <c r="E8">
        <v>29</v>
      </c>
      <c r="F8">
        <v>24</v>
      </c>
      <c r="G8">
        <v>35</v>
      </c>
      <c r="H8">
        <v>46</v>
      </c>
      <c r="I8">
        <v>33</v>
      </c>
      <c r="J8">
        <v>37</v>
      </c>
      <c r="M8">
        <v>6</v>
      </c>
      <c r="N8" s="14">
        <v>5.5710306406685239</v>
      </c>
      <c r="O8" s="14">
        <v>5.3072625698324023</v>
      </c>
      <c r="P8" s="14">
        <v>3.0030030030030028</v>
      </c>
      <c r="Q8" s="14">
        <v>6.4876957494407153</v>
      </c>
      <c r="R8" s="14">
        <v>5.5944055944055942</v>
      </c>
      <c r="S8" s="14">
        <v>7.6252723311546839</v>
      </c>
      <c r="T8" s="14">
        <v>10.900473933649289</v>
      </c>
      <c r="U8" s="14">
        <v>7.9326923076923075</v>
      </c>
      <c r="V8" s="14">
        <v>8.8516746411483265</v>
      </c>
    </row>
    <row r="9" spans="1:22" x14ac:dyDescent="0.3">
      <c r="A9" s="1" t="s">
        <v>15</v>
      </c>
      <c r="B9">
        <v>359</v>
      </c>
      <c r="C9">
        <v>358</v>
      </c>
      <c r="D9">
        <v>333</v>
      </c>
      <c r="E9">
        <v>447</v>
      </c>
      <c r="F9">
        <v>429</v>
      </c>
      <c r="G9">
        <v>459</v>
      </c>
      <c r="H9">
        <v>422</v>
      </c>
      <c r="I9">
        <v>416</v>
      </c>
      <c r="J9">
        <v>418</v>
      </c>
    </row>
    <row r="12" spans="1:22" x14ac:dyDescent="0.3">
      <c r="P12" s="39" t="s">
        <v>100</v>
      </c>
      <c r="Q12" s="39"/>
      <c r="R12" s="39"/>
    </row>
    <row r="13" spans="1:22" x14ac:dyDescent="0.3">
      <c r="A13" s="1" t="s">
        <v>63</v>
      </c>
      <c r="B13" s="43" t="s">
        <v>56</v>
      </c>
      <c r="C13" s="43" t="s">
        <v>56</v>
      </c>
      <c r="D13" s="43" t="s">
        <v>56</v>
      </c>
      <c r="E13" s="8" t="s">
        <v>57</v>
      </c>
      <c r="F13" s="8" t="s">
        <v>57</v>
      </c>
      <c r="G13" s="8" t="s">
        <v>57</v>
      </c>
      <c r="H13" s="42" t="s">
        <v>62</v>
      </c>
      <c r="I13" s="42" t="s">
        <v>62</v>
      </c>
      <c r="J13" s="42" t="s">
        <v>62</v>
      </c>
      <c r="M13" s="1" t="s">
        <v>63</v>
      </c>
      <c r="N13" s="43" t="s">
        <v>56</v>
      </c>
      <c r="O13" s="43" t="s">
        <v>56</v>
      </c>
      <c r="P13" s="43" t="s">
        <v>56</v>
      </c>
      <c r="Q13" s="8" t="s">
        <v>57</v>
      </c>
      <c r="R13" s="8" t="s">
        <v>57</v>
      </c>
      <c r="S13" s="8" t="s">
        <v>57</v>
      </c>
      <c r="T13" s="42" t="s">
        <v>62</v>
      </c>
      <c r="U13" s="42" t="s">
        <v>62</v>
      </c>
      <c r="V13" s="42" t="s">
        <v>62</v>
      </c>
    </row>
    <row r="14" spans="1:22" x14ac:dyDescent="0.3">
      <c r="A14">
        <v>1</v>
      </c>
      <c r="B14">
        <v>47</v>
      </c>
      <c r="C14">
        <v>41</v>
      </c>
      <c r="D14">
        <v>31</v>
      </c>
      <c r="E14">
        <v>140</v>
      </c>
      <c r="F14">
        <v>162</v>
      </c>
      <c r="G14">
        <v>148</v>
      </c>
      <c r="H14">
        <v>86</v>
      </c>
      <c r="I14">
        <v>70</v>
      </c>
      <c r="J14">
        <v>63</v>
      </c>
      <c r="M14">
        <v>1</v>
      </c>
      <c r="N14" s="14">
        <v>10.491071428571429</v>
      </c>
      <c r="O14" s="14">
        <v>10.14851485148515</v>
      </c>
      <c r="P14" s="14">
        <v>7.5060532687651342</v>
      </c>
      <c r="Q14" s="14">
        <v>37.533512064343164</v>
      </c>
      <c r="R14" s="14">
        <v>41.116751269035532</v>
      </c>
      <c r="S14" s="14">
        <v>38.7434554973822</v>
      </c>
      <c r="T14" s="14">
        <v>20.772946859903382</v>
      </c>
      <c r="U14" s="14">
        <v>16.393442622950818</v>
      </c>
      <c r="V14" s="14">
        <v>15.328467153284672</v>
      </c>
    </row>
    <row r="15" spans="1:22" x14ac:dyDescent="0.3">
      <c r="A15">
        <v>2</v>
      </c>
      <c r="B15">
        <v>55</v>
      </c>
      <c r="C15">
        <v>48</v>
      </c>
      <c r="D15">
        <v>40</v>
      </c>
      <c r="E15">
        <v>56</v>
      </c>
      <c r="F15">
        <v>65</v>
      </c>
      <c r="G15">
        <v>61</v>
      </c>
      <c r="H15">
        <v>44</v>
      </c>
      <c r="I15">
        <v>41</v>
      </c>
      <c r="J15">
        <v>36</v>
      </c>
      <c r="M15">
        <v>2</v>
      </c>
      <c r="N15" s="14">
        <v>12.276785714285714</v>
      </c>
      <c r="O15" s="14">
        <v>11.881188118811881</v>
      </c>
      <c r="P15" s="14">
        <v>9.6852300242130749</v>
      </c>
      <c r="Q15" s="14">
        <v>15.013404825737265</v>
      </c>
      <c r="R15" s="14">
        <v>16.497461928934008</v>
      </c>
      <c r="S15" s="14">
        <v>15.968586387434556</v>
      </c>
      <c r="T15" s="14">
        <v>10.628019323671497</v>
      </c>
      <c r="U15" s="14">
        <v>9.6018735362997649</v>
      </c>
      <c r="V15" s="14">
        <v>8.7591240875912408</v>
      </c>
    </row>
    <row r="16" spans="1:22" x14ac:dyDescent="0.3">
      <c r="A16">
        <v>3</v>
      </c>
      <c r="B16">
        <v>44</v>
      </c>
      <c r="C16">
        <v>39</v>
      </c>
      <c r="D16">
        <v>56</v>
      </c>
      <c r="E16">
        <v>51</v>
      </c>
      <c r="F16">
        <v>58</v>
      </c>
      <c r="G16">
        <v>55</v>
      </c>
      <c r="H16">
        <v>36</v>
      </c>
      <c r="I16">
        <v>29</v>
      </c>
      <c r="J16">
        <v>33</v>
      </c>
      <c r="M16">
        <v>3</v>
      </c>
      <c r="N16" s="14">
        <v>9.8214285714285712</v>
      </c>
      <c r="O16" s="14">
        <v>9.653465346534654</v>
      </c>
      <c r="P16" s="14">
        <v>13.559322033898304</v>
      </c>
      <c r="Q16" s="14">
        <v>13.672922252010725</v>
      </c>
      <c r="R16" s="14">
        <v>14.720812182741117</v>
      </c>
      <c r="S16" s="14">
        <v>14.397905759162304</v>
      </c>
      <c r="T16" s="14">
        <v>8.695652173913043</v>
      </c>
      <c r="U16" s="14">
        <v>6.7915690866510543</v>
      </c>
      <c r="V16" s="14">
        <v>8.0291970802919703</v>
      </c>
    </row>
    <row r="17" spans="1:22" x14ac:dyDescent="0.3">
      <c r="A17">
        <v>4</v>
      </c>
      <c r="B17">
        <v>51</v>
      </c>
      <c r="C17">
        <v>42</v>
      </c>
      <c r="D17">
        <v>49</v>
      </c>
      <c r="E17">
        <v>22</v>
      </c>
      <c r="F17">
        <v>19</v>
      </c>
      <c r="G17">
        <v>24</v>
      </c>
      <c r="H17">
        <v>65</v>
      </c>
      <c r="I17">
        <v>87</v>
      </c>
      <c r="J17">
        <v>91</v>
      </c>
      <c r="M17">
        <v>4</v>
      </c>
      <c r="N17" s="14">
        <v>11.383928571428571</v>
      </c>
      <c r="O17" s="14">
        <v>10.396039603960396</v>
      </c>
      <c r="P17" s="14">
        <v>11.864406779661017</v>
      </c>
      <c r="Q17" s="14">
        <v>5.8981233243967823</v>
      </c>
      <c r="R17" s="14">
        <v>4.8223350253807107</v>
      </c>
      <c r="S17" s="14">
        <v>6.2827225130890048</v>
      </c>
      <c r="T17" s="14">
        <v>15.70048309178744</v>
      </c>
      <c r="U17" s="14">
        <v>20.374707259953162</v>
      </c>
      <c r="V17" s="14">
        <v>22.141119221411191</v>
      </c>
    </row>
    <row r="18" spans="1:22" x14ac:dyDescent="0.3">
      <c r="A18">
        <v>5</v>
      </c>
      <c r="B18">
        <v>170</v>
      </c>
      <c r="C18">
        <v>163</v>
      </c>
      <c r="D18">
        <v>184</v>
      </c>
      <c r="E18">
        <v>34</v>
      </c>
      <c r="F18">
        <v>38</v>
      </c>
      <c r="G18">
        <v>45</v>
      </c>
      <c r="H18">
        <v>97</v>
      </c>
      <c r="I18">
        <v>133</v>
      </c>
      <c r="J18">
        <v>116</v>
      </c>
      <c r="M18">
        <v>5</v>
      </c>
      <c r="N18" s="14">
        <v>37.946428571428569</v>
      </c>
      <c r="O18" s="14">
        <v>40.346534653465348</v>
      </c>
      <c r="P18" s="14">
        <v>44.552058111380141</v>
      </c>
      <c r="Q18" s="14">
        <v>9.1152815013404833</v>
      </c>
      <c r="R18" s="14">
        <v>9.6446700507614214</v>
      </c>
      <c r="S18" s="14">
        <v>11.780104712041885</v>
      </c>
      <c r="T18" s="14">
        <v>23.429951690821259</v>
      </c>
      <c r="U18" s="14">
        <v>31.147540983606557</v>
      </c>
      <c r="V18" s="14">
        <v>28.223844282238442</v>
      </c>
    </row>
    <row r="19" spans="1:22" x14ac:dyDescent="0.3">
      <c r="A19">
        <v>6</v>
      </c>
      <c r="B19">
        <v>81</v>
      </c>
      <c r="C19">
        <v>71</v>
      </c>
      <c r="D19">
        <v>53</v>
      </c>
      <c r="E19">
        <v>70</v>
      </c>
      <c r="F19">
        <v>52</v>
      </c>
      <c r="G19">
        <v>49</v>
      </c>
      <c r="H19">
        <v>86</v>
      </c>
      <c r="I19">
        <v>67</v>
      </c>
      <c r="J19">
        <v>72</v>
      </c>
      <c r="M19">
        <v>6</v>
      </c>
      <c r="N19" s="14">
        <v>18.080357142857142</v>
      </c>
      <c r="O19" s="14">
        <v>17.574257425742573</v>
      </c>
      <c r="P19" s="14">
        <v>12.832929782082324</v>
      </c>
      <c r="Q19" s="14">
        <v>18.766756032171582</v>
      </c>
      <c r="R19" s="14">
        <v>13.197969543147209</v>
      </c>
      <c r="S19" s="14">
        <v>12.827225130890053</v>
      </c>
      <c r="T19" s="14">
        <v>20.772946859903382</v>
      </c>
      <c r="U19" s="14">
        <v>15.690866510538642</v>
      </c>
      <c r="V19" s="14">
        <v>17.518248175182482</v>
      </c>
    </row>
  </sheetData>
  <mergeCells count="2">
    <mergeCell ref="P1:R1"/>
    <mergeCell ref="P12:R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F60" sqref="F60"/>
    </sheetView>
  </sheetViews>
  <sheetFormatPr baseColWidth="10" defaultColWidth="8.88671875" defaultRowHeight="14.4" x14ac:dyDescent="0.3"/>
  <cols>
    <col min="1" max="1" width="16" customWidth="1"/>
    <col min="2" max="2" width="16.5546875" style="6" customWidth="1"/>
    <col min="3" max="3" width="12.44140625" style="6" customWidth="1"/>
    <col min="4" max="4" width="12.33203125" style="6" customWidth="1"/>
    <col min="5" max="5" width="9.109375" style="6"/>
  </cols>
  <sheetData>
    <row r="1" spans="1:5" x14ac:dyDescent="0.3">
      <c r="B1" s="37" t="s">
        <v>60</v>
      </c>
      <c r="C1" s="37"/>
      <c r="D1" s="37"/>
      <c r="E1" s="37"/>
    </row>
    <row r="2" spans="1:5" x14ac:dyDescent="0.3">
      <c r="B2" s="4" t="s">
        <v>11</v>
      </c>
      <c r="C2" s="4" t="s">
        <v>12</v>
      </c>
      <c r="D2" s="4" t="s">
        <v>13</v>
      </c>
      <c r="E2" s="4" t="s">
        <v>15</v>
      </c>
    </row>
    <row r="3" spans="1:5" ht="14.4" customHeight="1" x14ac:dyDescent="0.3">
      <c r="A3" s="44" t="s">
        <v>0</v>
      </c>
      <c r="B3" s="10">
        <v>51</v>
      </c>
      <c r="C3" s="10">
        <v>22</v>
      </c>
      <c r="D3" s="10">
        <v>5</v>
      </c>
      <c r="E3" s="10">
        <f>SUM(B3:D3)</f>
        <v>78</v>
      </c>
    </row>
    <row r="4" spans="1:5" x14ac:dyDescent="0.3">
      <c r="A4" s="44"/>
      <c r="B4" s="10">
        <v>49</v>
      </c>
      <c r="C4" s="10">
        <v>15</v>
      </c>
      <c r="D4" s="10">
        <v>10</v>
      </c>
      <c r="E4" s="10">
        <f>SUM(B4:D4)</f>
        <v>74</v>
      </c>
    </row>
    <row r="5" spans="1:5" x14ac:dyDescent="0.3">
      <c r="A5" s="44"/>
      <c r="B5" s="10">
        <v>78</v>
      </c>
      <c r="C5" s="10">
        <v>17</v>
      </c>
      <c r="D5" s="10">
        <v>3</v>
      </c>
      <c r="E5" s="10">
        <f>SUM(B5:D5)</f>
        <v>98</v>
      </c>
    </row>
    <row r="6" spans="1:5" x14ac:dyDescent="0.3">
      <c r="A6" s="44"/>
      <c r="B6" s="10">
        <v>63</v>
      </c>
      <c r="C6" s="10">
        <v>25</v>
      </c>
      <c r="D6" s="10">
        <v>6</v>
      </c>
      <c r="E6" s="10">
        <f>SUM(B6:D6)</f>
        <v>94</v>
      </c>
    </row>
    <row r="7" spans="1:5" x14ac:dyDescent="0.3">
      <c r="A7" s="31" t="s">
        <v>49</v>
      </c>
      <c r="B7" s="31">
        <f>AVERAGE(B3:B6)</f>
        <v>60.25</v>
      </c>
      <c r="C7" s="31">
        <f>AVERAGE(C3:C6)</f>
        <v>19.75</v>
      </c>
      <c r="D7" s="31">
        <f>AVERAGE(D3:D6)</f>
        <v>6</v>
      </c>
      <c r="E7" s="31">
        <f>AVERAGE(E3:E6)</f>
        <v>86</v>
      </c>
    </row>
    <row r="8" spans="1:5" x14ac:dyDescent="0.3">
      <c r="A8" s="10"/>
      <c r="B8" s="10"/>
      <c r="C8" s="10"/>
      <c r="D8" s="10"/>
      <c r="E8" s="10"/>
    </row>
    <row r="9" spans="1:5" ht="14.4" customHeight="1" x14ac:dyDescent="0.3">
      <c r="A9" s="45" t="s">
        <v>1</v>
      </c>
      <c r="B9" s="10"/>
      <c r="C9" s="10"/>
      <c r="D9" s="10"/>
      <c r="E9" s="10"/>
    </row>
    <row r="10" spans="1:5" x14ac:dyDescent="0.3">
      <c r="A10" s="45"/>
      <c r="B10" s="10">
        <v>19</v>
      </c>
      <c r="C10" s="10">
        <v>18</v>
      </c>
      <c r="D10" s="10">
        <v>43</v>
      </c>
      <c r="E10" s="10">
        <f>SUM(B10:D10)</f>
        <v>80</v>
      </c>
    </row>
    <row r="11" spans="1:5" x14ac:dyDescent="0.3">
      <c r="A11" s="45"/>
      <c r="B11" s="10">
        <v>21</v>
      </c>
      <c r="C11" s="10">
        <v>31</v>
      </c>
      <c r="D11" s="10">
        <v>53</v>
      </c>
      <c r="E11" s="10">
        <f>SUM(B11:D11)</f>
        <v>105</v>
      </c>
    </row>
    <row r="12" spans="1:5" x14ac:dyDescent="0.3">
      <c r="A12" s="45"/>
      <c r="B12" s="10">
        <v>18</v>
      </c>
      <c r="C12" s="10">
        <v>16</v>
      </c>
      <c r="D12" s="10">
        <v>38</v>
      </c>
      <c r="E12" s="10">
        <f>SUM(B12:D12)</f>
        <v>72</v>
      </c>
    </row>
    <row r="13" spans="1:5" x14ac:dyDescent="0.3">
      <c r="A13" s="45"/>
      <c r="B13" s="10">
        <v>11</v>
      </c>
      <c r="C13" s="10">
        <v>40</v>
      </c>
      <c r="D13" s="10">
        <v>61</v>
      </c>
      <c r="E13" s="10">
        <f>SUM(B13:D13)</f>
        <v>112</v>
      </c>
    </row>
    <row r="14" spans="1:5" x14ac:dyDescent="0.3">
      <c r="A14" s="31" t="s">
        <v>49</v>
      </c>
      <c r="B14" s="31">
        <f>AVERAGE(B10:B13)</f>
        <v>17.25</v>
      </c>
      <c r="C14" s="31">
        <f>AVERAGE(C10:C13)</f>
        <v>26.25</v>
      </c>
      <c r="D14" s="31">
        <f>AVERAGE(D10:D13)</f>
        <v>48.75</v>
      </c>
      <c r="E14" s="31">
        <f>AVERAGE(E10:E13)</f>
        <v>92.25</v>
      </c>
    </row>
    <row r="15" spans="1:5" x14ac:dyDescent="0.3">
      <c r="A15" s="2"/>
      <c r="B15" s="10"/>
      <c r="C15" s="10"/>
      <c r="D15" s="10"/>
      <c r="E15" s="10"/>
    </row>
    <row r="20" spans="1:5" x14ac:dyDescent="0.3">
      <c r="B20" s="36" t="s">
        <v>18</v>
      </c>
      <c r="C20" s="36"/>
      <c r="D20" s="36"/>
      <c r="E20" s="36"/>
    </row>
    <row r="21" spans="1:5" x14ac:dyDescent="0.3">
      <c r="B21" s="31" t="s">
        <v>87</v>
      </c>
      <c r="C21" s="31" t="s">
        <v>88</v>
      </c>
      <c r="D21" s="31" t="s">
        <v>89</v>
      </c>
      <c r="E21" s="31" t="s">
        <v>90</v>
      </c>
    </row>
    <row r="22" spans="1:5" x14ac:dyDescent="0.3">
      <c r="A22" s="11" t="s">
        <v>11</v>
      </c>
      <c r="B22" s="6">
        <v>65.400000000000006</v>
      </c>
      <c r="C22" s="6">
        <v>66.2</v>
      </c>
      <c r="D22" s="6">
        <v>79.599999999999994</v>
      </c>
      <c r="E22" s="6">
        <v>67</v>
      </c>
    </row>
    <row r="23" spans="1:5" x14ac:dyDescent="0.3">
      <c r="A23" s="11" t="s">
        <v>12</v>
      </c>
      <c r="B23" s="6">
        <v>28.2</v>
      </c>
      <c r="C23" s="6">
        <v>20.3</v>
      </c>
      <c r="D23" s="6">
        <v>17.399999999999999</v>
      </c>
      <c r="E23" s="6">
        <v>26.6</v>
      </c>
    </row>
    <row r="24" spans="1:5" x14ac:dyDescent="0.3">
      <c r="A24" s="11" t="s">
        <v>16</v>
      </c>
      <c r="B24" s="6">
        <v>6.4</v>
      </c>
      <c r="C24" s="6">
        <v>13.5</v>
      </c>
      <c r="D24" s="6">
        <v>3</v>
      </c>
      <c r="E24" s="6">
        <v>6.4</v>
      </c>
    </row>
    <row r="26" spans="1:5" x14ac:dyDescent="0.3">
      <c r="B26" s="35" t="s">
        <v>81</v>
      </c>
      <c r="C26" s="35"/>
      <c r="D26" s="35"/>
      <c r="E26" s="35"/>
    </row>
    <row r="27" spans="1:5" x14ac:dyDescent="0.3">
      <c r="A27" s="11" t="s">
        <v>11</v>
      </c>
      <c r="B27" s="6">
        <v>23.8</v>
      </c>
      <c r="C27" s="6">
        <v>20</v>
      </c>
      <c r="D27" s="6">
        <v>25</v>
      </c>
      <c r="E27" s="6">
        <v>9.8000000000000007</v>
      </c>
    </row>
    <row r="28" spans="1:5" x14ac:dyDescent="0.3">
      <c r="A28" s="11" t="s">
        <v>12</v>
      </c>
      <c r="B28" s="6">
        <v>22.5</v>
      </c>
      <c r="C28" s="6">
        <v>29.5</v>
      </c>
      <c r="D28" s="6">
        <v>22.2</v>
      </c>
      <c r="E28" s="6">
        <v>35.700000000000003</v>
      </c>
    </row>
    <row r="29" spans="1:5" x14ac:dyDescent="0.3">
      <c r="A29" s="11" t="s">
        <v>16</v>
      </c>
      <c r="B29" s="6">
        <v>53.7</v>
      </c>
      <c r="C29" s="6">
        <v>50.5</v>
      </c>
      <c r="D29" s="6">
        <v>52.8</v>
      </c>
      <c r="E29" s="6">
        <v>54.5</v>
      </c>
    </row>
  </sheetData>
  <mergeCells count="5">
    <mergeCell ref="B20:E20"/>
    <mergeCell ref="B26:E26"/>
    <mergeCell ref="A9:A13"/>
    <mergeCell ref="A3:A6"/>
    <mergeCell ref="B1:E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N38" sqref="N38"/>
    </sheetView>
  </sheetViews>
  <sheetFormatPr baseColWidth="10" defaultColWidth="8.88671875" defaultRowHeight="14.4" x14ac:dyDescent="0.3"/>
  <cols>
    <col min="1" max="1" width="13.5546875" customWidth="1"/>
    <col min="2" max="3" width="16.109375" customWidth="1"/>
    <col min="4" max="4" width="18.6640625" customWidth="1"/>
    <col min="6" max="6" width="12" customWidth="1"/>
    <col min="7" max="7" width="20.5546875" customWidth="1"/>
    <col min="8" max="8" width="9.6640625" customWidth="1"/>
    <col min="9" max="9" width="13.109375" customWidth="1"/>
  </cols>
  <sheetData>
    <row r="1" spans="1:14" x14ac:dyDescent="0.3">
      <c r="B1" s="39" t="s">
        <v>59</v>
      </c>
      <c r="C1" s="39"/>
      <c r="D1" s="39"/>
    </row>
    <row r="2" spans="1:14" x14ac:dyDescent="0.3">
      <c r="A2" s="15" t="s">
        <v>91</v>
      </c>
      <c r="B2" s="43" t="s">
        <v>0</v>
      </c>
      <c r="C2" s="7" t="s">
        <v>91</v>
      </c>
      <c r="D2" s="8" t="s">
        <v>1</v>
      </c>
      <c r="G2" s="1"/>
    </row>
    <row r="3" spans="1:14" x14ac:dyDescent="0.3">
      <c r="A3" t="s">
        <v>87</v>
      </c>
      <c r="B3" s="2">
        <v>55.6</v>
      </c>
      <c r="C3" s="33" t="s">
        <v>87</v>
      </c>
      <c r="D3" s="2">
        <v>9.1999999999999993</v>
      </c>
    </row>
    <row r="4" spans="1:14" x14ac:dyDescent="0.3">
      <c r="A4" t="s">
        <v>87</v>
      </c>
      <c r="B4" s="2">
        <v>23.3</v>
      </c>
      <c r="C4" s="33" t="s">
        <v>87</v>
      </c>
      <c r="D4" s="2">
        <v>27.6</v>
      </c>
    </row>
    <row r="5" spans="1:14" x14ac:dyDescent="0.3">
      <c r="A5" t="s">
        <v>87</v>
      </c>
      <c r="B5" s="2">
        <v>64.900000000000006</v>
      </c>
      <c r="C5" s="33" t="s">
        <v>87</v>
      </c>
      <c r="D5" s="2">
        <v>18.3</v>
      </c>
      <c r="M5" s="7"/>
      <c r="N5" s="7"/>
    </row>
    <row r="6" spans="1:14" x14ac:dyDescent="0.3">
      <c r="A6" t="s">
        <v>87</v>
      </c>
      <c r="B6" s="2">
        <v>31.4</v>
      </c>
      <c r="C6" s="33" t="s">
        <v>87</v>
      </c>
      <c r="D6" s="2">
        <v>11.8</v>
      </c>
      <c r="M6" s="7"/>
      <c r="N6" s="7"/>
    </row>
    <row r="7" spans="1:14" x14ac:dyDescent="0.3">
      <c r="A7" t="s">
        <v>88</v>
      </c>
      <c r="B7" s="2">
        <v>20.8</v>
      </c>
      <c r="C7" s="33" t="s">
        <v>87</v>
      </c>
      <c r="D7" s="2">
        <v>19.399999999999999</v>
      </c>
      <c r="M7" s="7"/>
      <c r="N7" s="7"/>
    </row>
    <row r="8" spans="1:14" x14ac:dyDescent="0.3">
      <c r="A8" t="s">
        <v>88</v>
      </c>
      <c r="B8" s="2">
        <v>40.6</v>
      </c>
      <c r="C8" s="33" t="s">
        <v>88</v>
      </c>
      <c r="D8" s="2">
        <v>7.6</v>
      </c>
      <c r="M8" s="7"/>
      <c r="N8" s="7"/>
    </row>
    <row r="9" spans="1:14" x14ac:dyDescent="0.3">
      <c r="A9" t="s">
        <v>88</v>
      </c>
      <c r="B9" s="2">
        <v>16.899999999999999</v>
      </c>
      <c r="C9" s="33" t="s">
        <v>88</v>
      </c>
      <c r="D9" s="2">
        <v>24.9</v>
      </c>
      <c r="M9" s="7"/>
      <c r="N9" s="7"/>
    </row>
    <row r="10" spans="1:14" x14ac:dyDescent="0.3">
      <c r="A10" t="s">
        <v>88</v>
      </c>
      <c r="B10" s="2">
        <v>62.5</v>
      </c>
      <c r="C10" s="33" t="s">
        <v>88</v>
      </c>
      <c r="D10" s="2">
        <v>17.600000000000001</v>
      </c>
      <c r="M10" s="7"/>
      <c r="N10" s="7"/>
    </row>
    <row r="11" spans="1:14" x14ac:dyDescent="0.3">
      <c r="A11" t="s">
        <v>88</v>
      </c>
      <c r="B11" s="2">
        <v>58.4</v>
      </c>
      <c r="C11" s="33" t="s">
        <v>89</v>
      </c>
      <c r="D11" s="2">
        <v>8.4</v>
      </c>
      <c r="M11" s="7"/>
      <c r="N11" s="7"/>
    </row>
    <row r="12" spans="1:14" x14ac:dyDescent="0.3">
      <c r="A12" t="s">
        <v>88</v>
      </c>
      <c r="B12" s="2">
        <v>19.5</v>
      </c>
      <c r="C12" s="33" t="s">
        <v>89</v>
      </c>
      <c r="D12" s="2">
        <v>36.200000000000003</v>
      </c>
      <c r="M12" s="7"/>
      <c r="N12" s="7"/>
    </row>
    <row r="13" spans="1:14" x14ac:dyDescent="0.3">
      <c r="A13" t="s">
        <v>89</v>
      </c>
      <c r="B13" s="2">
        <v>11.2</v>
      </c>
      <c r="C13" s="33" t="s">
        <v>89</v>
      </c>
      <c r="D13" s="2">
        <v>20.100000000000001</v>
      </c>
      <c r="M13" s="7"/>
      <c r="N13" s="7"/>
    </row>
    <row r="14" spans="1:14" x14ac:dyDescent="0.3">
      <c r="A14" t="s">
        <v>89</v>
      </c>
      <c r="B14" s="2">
        <v>61.2</v>
      </c>
      <c r="C14" s="33" t="s">
        <v>89</v>
      </c>
      <c r="D14" s="2">
        <v>13.5</v>
      </c>
      <c r="M14" s="7"/>
      <c r="N14" s="7"/>
    </row>
    <row r="15" spans="1:14" x14ac:dyDescent="0.3">
      <c r="A15" t="s">
        <v>89</v>
      </c>
      <c r="B15" s="2">
        <v>45.4</v>
      </c>
      <c r="C15" s="33" t="s">
        <v>89</v>
      </c>
      <c r="D15" s="2">
        <v>19.7</v>
      </c>
      <c r="M15" s="7"/>
      <c r="N15" s="7"/>
    </row>
    <row r="16" spans="1:14" x14ac:dyDescent="0.3">
      <c r="A16" t="s">
        <v>89</v>
      </c>
      <c r="B16" s="2">
        <v>15.6</v>
      </c>
      <c r="C16" s="33" t="s">
        <v>89</v>
      </c>
      <c r="D16" s="2">
        <v>45.9</v>
      </c>
      <c r="M16" s="7"/>
      <c r="N16" s="7"/>
    </row>
    <row r="17" spans="1:14" x14ac:dyDescent="0.3">
      <c r="A17" t="s">
        <v>89</v>
      </c>
      <c r="B17" s="2">
        <v>17.8</v>
      </c>
      <c r="C17" s="33" t="s">
        <v>90</v>
      </c>
      <c r="D17" s="2">
        <v>20.5</v>
      </c>
      <c r="M17" s="7"/>
      <c r="N17" s="7"/>
    </row>
    <row r="18" spans="1:14" x14ac:dyDescent="0.3">
      <c r="A18" t="s">
        <v>89</v>
      </c>
      <c r="B18" s="2">
        <v>34.1</v>
      </c>
      <c r="C18" s="33" t="s">
        <v>90</v>
      </c>
      <c r="D18" s="2">
        <v>7.4</v>
      </c>
      <c r="M18" s="7"/>
      <c r="N18" s="7"/>
    </row>
    <row r="19" spans="1:14" x14ac:dyDescent="0.3">
      <c r="A19" t="s">
        <v>89</v>
      </c>
      <c r="B19" s="2">
        <v>33.700000000000003</v>
      </c>
      <c r="C19" s="33" t="s">
        <v>90</v>
      </c>
      <c r="D19" s="2">
        <v>12.4</v>
      </c>
      <c r="E19" s="8"/>
      <c r="F19" s="8"/>
      <c r="M19" s="7"/>
      <c r="N19" s="7"/>
    </row>
    <row r="20" spans="1:14" x14ac:dyDescent="0.3">
      <c r="A20" t="s">
        <v>89</v>
      </c>
      <c r="B20" s="2">
        <v>56.2</v>
      </c>
      <c r="C20" s="2"/>
      <c r="D20" s="25"/>
      <c r="E20" s="8"/>
      <c r="F20" s="8"/>
      <c r="M20" s="7"/>
      <c r="N20" s="7"/>
    </row>
    <row r="21" spans="1:14" x14ac:dyDescent="0.3">
      <c r="A21" t="s">
        <v>89</v>
      </c>
      <c r="B21" s="2">
        <v>13.1</v>
      </c>
      <c r="C21" s="2"/>
      <c r="D21" s="2"/>
      <c r="M21" s="7"/>
      <c r="N21" s="7"/>
    </row>
    <row r="22" spans="1:14" x14ac:dyDescent="0.3">
      <c r="A22" t="s">
        <v>90</v>
      </c>
      <c r="B22" s="2">
        <v>24.3</v>
      </c>
      <c r="C22" s="2"/>
      <c r="D22" s="2"/>
      <c r="M22" s="7"/>
    </row>
    <row r="23" spans="1:14" x14ac:dyDescent="0.3">
      <c r="A23" t="s">
        <v>90</v>
      </c>
      <c r="B23" s="2">
        <v>22.1</v>
      </c>
      <c r="C23" s="2"/>
      <c r="D23" s="2"/>
      <c r="M23" s="7"/>
    </row>
    <row r="24" spans="1:14" x14ac:dyDescent="0.3">
      <c r="A24" t="s">
        <v>90</v>
      </c>
      <c r="B24" s="2">
        <v>27.8</v>
      </c>
      <c r="C24" s="2"/>
      <c r="D24" s="2"/>
      <c r="M24" s="7"/>
    </row>
    <row r="25" spans="1:14" x14ac:dyDescent="0.3">
      <c r="A25" t="s">
        <v>90</v>
      </c>
      <c r="B25" s="2">
        <v>45.3</v>
      </c>
      <c r="C25" s="2"/>
      <c r="D25" s="2"/>
      <c r="M25" s="7"/>
    </row>
    <row r="26" spans="1:14" x14ac:dyDescent="0.3">
      <c r="A26" t="s">
        <v>90</v>
      </c>
      <c r="B26" s="2">
        <v>35.4</v>
      </c>
      <c r="C26" s="2"/>
      <c r="D26" s="2"/>
      <c r="M26" s="7"/>
    </row>
    <row r="27" spans="1:14" x14ac:dyDescent="0.3">
      <c r="A27" t="s">
        <v>90</v>
      </c>
      <c r="B27" s="2">
        <v>19</v>
      </c>
      <c r="C27" s="2"/>
      <c r="D27" s="2"/>
      <c r="M27" s="7"/>
    </row>
    <row r="28" spans="1:14" x14ac:dyDescent="0.3">
      <c r="M28" s="7"/>
    </row>
    <row r="29" spans="1:14" x14ac:dyDescent="0.3">
      <c r="M29" s="7"/>
    </row>
  </sheetData>
  <mergeCells count="1">
    <mergeCell ref="B1:D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F19" sqref="F19"/>
    </sheetView>
  </sheetViews>
  <sheetFormatPr baseColWidth="10" defaultColWidth="8.88671875" defaultRowHeight="14.4" x14ac:dyDescent="0.3"/>
  <cols>
    <col min="1" max="1" width="13.33203125" customWidth="1"/>
  </cols>
  <sheetData>
    <row r="1" spans="1:8" x14ac:dyDescent="0.3">
      <c r="A1" s="37" t="s">
        <v>19</v>
      </c>
      <c r="B1" s="37"/>
      <c r="C1" s="37"/>
      <c r="D1" s="37"/>
      <c r="E1" s="37"/>
      <c r="F1" s="37"/>
      <c r="G1" s="37"/>
      <c r="H1" s="37"/>
    </row>
    <row r="2" spans="1:8" x14ac:dyDescent="0.3">
      <c r="A2" s="24"/>
      <c r="B2" s="24" t="s">
        <v>87</v>
      </c>
      <c r="C2" s="24" t="s">
        <v>88</v>
      </c>
      <c r="D2" s="24" t="s">
        <v>89</v>
      </c>
      <c r="E2" s="24" t="s">
        <v>90</v>
      </c>
      <c r="F2" s="24"/>
      <c r="G2" s="24"/>
      <c r="H2" s="24"/>
    </row>
    <row r="3" spans="1:8" x14ac:dyDescent="0.3">
      <c r="A3" s="43" t="s">
        <v>0</v>
      </c>
      <c r="B3" s="12" t="s">
        <v>20</v>
      </c>
      <c r="C3" t="s">
        <v>21</v>
      </c>
      <c r="D3" t="s">
        <v>23</v>
      </c>
      <c r="E3" t="s">
        <v>22</v>
      </c>
      <c r="F3" t="s">
        <v>49</v>
      </c>
    </row>
    <row r="4" spans="1:8" x14ac:dyDescent="0.3">
      <c r="A4" s="43" t="s">
        <v>7</v>
      </c>
      <c r="B4" s="12">
        <v>55.6</v>
      </c>
      <c r="C4">
        <v>60</v>
      </c>
      <c r="D4">
        <v>71.400000000000006</v>
      </c>
      <c r="E4">
        <v>63.2</v>
      </c>
      <c r="F4" s="14">
        <f>AVERAGE(B4:E4)</f>
        <v>62.55</v>
      </c>
    </row>
    <row r="5" spans="1:8" x14ac:dyDescent="0.3">
      <c r="B5" s="12"/>
    </row>
    <row r="6" spans="1:8" x14ac:dyDescent="0.3">
      <c r="A6" s="8" t="s">
        <v>1</v>
      </c>
      <c r="B6" t="s">
        <v>24</v>
      </c>
      <c r="C6" t="s">
        <v>25</v>
      </c>
      <c r="D6" t="s">
        <v>27</v>
      </c>
      <c r="E6" t="s">
        <v>26</v>
      </c>
    </row>
    <row r="7" spans="1:8" x14ac:dyDescent="0.3">
      <c r="A7" s="8" t="s">
        <v>17</v>
      </c>
      <c r="B7">
        <v>24</v>
      </c>
      <c r="C7">
        <v>27.3</v>
      </c>
      <c r="D7">
        <v>21.1</v>
      </c>
      <c r="E7">
        <v>30.4</v>
      </c>
      <c r="F7">
        <f>AVERAGE(B7:E7)</f>
        <v>25.700000000000003</v>
      </c>
    </row>
    <row r="8" spans="1:8" x14ac:dyDescent="0.3">
      <c r="B8" s="9"/>
      <c r="C8" s="9"/>
      <c r="D8" s="9"/>
      <c r="E8" s="9"/>
      <c r="F8" s="9"/>
    </row>
    <row r="14" spans="1:8" x14ac:dyDescent="0.3">
      <c r="A14" s="13"/>
    </row>
    <row r="15" spans="1:8" x14ac:dyDescent="0.3">
      <c r="A15" s="13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33" sqref="F33"/>
    </sheetView>
  </sheetViews>
  <sheetFormatPr baseColWidth="10" defaultColWidth="8.88671875" defaultRowHeight="14.4" x14ac:dyDescent="0.3"/>
  <cols>
    <col min="1" max="1" width="12.44140625" customWidth="1"/>
    <col min="2" max="2" width="20.44140625" customWidth="1"/>
    <col min="8" max="8" width="14.33203125" customWidth="1"/>
    <col min="9" max="9" width="19.88671875" customWidth="1"/>
  </cols>
  <sheetData>
    <row r="1" spans="1:9" x14ac:dyDescent="0.3">
      <c r="A1" s="37" t="s">
        <v>82</v>
      </c>
      <c r="B1" s="37"/>
      <c r="H1" s="37" t="s">
        <v>82</v>
      </c>
      <c r="I1" s="37"/>
    </row>
    <row r="2" spans="1:9" x14ac:dyDescent="0.3">
      <c r="A2" s="43" t="s">
        <v>0</v>
      </c>
      <c r="B2" s="23" t="s">
        <v>83</v>
      </c>
      <c r="H2" s="43" t="s">
        <v>0</v>
      </c>
      <c r="I2" s="23" t="s">
        <v>84</v>
      </c>
    </row>
    <row r="3" spans="1:9" x14ac:dyDescent="0.3">
      <c r="A3">
        <v>56.1</v>
      </c>
      <c r="B3">
        <v>21.9</v>
      </c>
      <c r="H3">
        <v>33.799999999999997</v>
      </c>
      <c r="I3">
        <v>20.6</v>
      </c>
    </row>
    <row r="4" spans="1:9" x14ac:dyDescent="0.3">
      <c r="A4">
        <v>62.3</v>
      </c>
      <c r="B4">
        <v>16.899999999999999</v>
      </c>
      <c r="H4">
        <v>24.5</v>
      </c>
      <c r="I4">
        <v>5.0999999999999996</v>
      </c>
    </row>
    <row r="5" spans="1:9" x14ac:dyDescent="0.3">
      <c r="A5">
        <v>70.2</v>
      </c>
      <c r="B5">
        <v>34.5</v>
      </c>
      <c r="H5">
        <v>56.9</v>
      </c>
      <c r="I5">
        <v>12</v>
      </c>
    </row>
    <row r="6" spans="1:9" x14ac:dyDescent="0.3">
      <c r="A6">
        <v>49.7</v>
      </c>
      <c r="B6">
        <v>24.6</v>
      </c>
      <c r="H6">
        <v>48.7</v>
      </c>
      <c r="I6">
        <v>31</v>
      </c>
    </row>
  </sheetData>
  <mergeCells count="2">
    <mergeCell ref="A1:B1"/>
    <mergeCell ref="H1:I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workbookViewId="0">
      <selection activeCell="G29" sqref="G29"/>
    </sheetView>
  </sheetViews>
  <sheetFormatPr baseColWidth="10" defaultColWidth="8.88671875" defaultRowHeight="14.4" x14ac:dyDescent="0.3"/>
  <cols>
    <col min="2" max="2" width="12" bestFit="1" customWidth="1"/>
    <col min="3" max="3" width="18.5546875" customWidth="1"/>
    <col min="7" max="7" width="26.6640625" customWidth="1"/>
    <col min="8" max="8" width="23.33203125" customWidth="1"/>
  </cols>
  <sheetData>
    <row r="1" spans="1:8" x14ac:dyDescent="0.3">
      <c r="C1" s="37" t="s">
        <v>85</v>
      </c>
      <c r="D1" s="37"/>
      <c r="E1" s="37"/>
      <c r="F1" s="37"/>
      <c r="G1" s="37"/>
    </row>
    <row r="2" spans="1:8" x14ac:dyDescent="0.3">
      <c r="B2" s="43" t="s">
        <v>0</v>
      </c>
      <c r="C2" s="23" t="s">
        <v>83</v>
      </c>
      <c r="G2" s="43" t="s">
        <v>0</v>
      </c>
      <c r="H2" s="23" t="s">
        <v>84</v>
      </c>
    </row>
    <row r="3" spans="1:8" x14ac:dyDescent="0.3">
      <c r="B3">
        <v>108.5</v>
      </c>
      <c r="C3">
        <v>66.5</v>
      </c>
      <c r="G3">
        <v>55.3</v>
      </c>
      <c r="H3">
        <v>24.5</v>
      </c>
    </row>
    <row r="4" spans="1:8" x14ac:dyDescent="0.3">
      <c r="B4">
        <v>91.7</v>
      </c>
      <c r="C4">
        <v>60.3</v>
      </c>
      <c r="G4">
        <v>42.5</v>
      </c>
      <c r="H4">
        <v>16.899999999999999</v>
      </c>
    </row>
    <row r="5" spans="1:8" x14ac:dyDescent="0.3">
      <c r="B5">
        <v>83.2</v>
      </c>
      <c r="C5">
        <v>45.8</v>
      </c>
      <c r="G5">
        <v>30.6</v>
      </c>
      <c r="H5">
        <v>21.8</v>
      </c>
    </row>
    <row r="6" spans="1:8" x14ac:dyDescent="0.3">
      <c r="B6">
        <v>98.9</v>
      </c>
      <c r="C6">
        <v>38.200000000000003</v>
      </c>
      <c r="G6">
        <v>64</v>
      </c>
      <c r="H6">
        <v>30.7</v>
      </c>
    </row>
    <row r="7" spans="1:8" x14ac:dyDescent="0.3">
      <c r="A7" s="1" t="s">
        <v>49</v>
      </c>
      <c r="B7" s="14">
        <f>AVERAGE(B3:B6)</f>
        <v>95.574999999999989</v>
      </c>
      <c r="C7">
        <f>AVERAGE(C3:C6)</f>
        <v>52.7</v>
      </c>
      <c r="G7">
        <f>AVERAGE(G3:G6)</f>
        <v>48.1</v>
      </c>
      <c r="H7" s="14">
        <f>AVERAGE(H3:H6)</f>
        <v>23.475000000000001</v>
      </c>
    </row>
    <row r="8" spans="1:8" x14ac:dyDescent="0.3">
      <c r="A8" s="1" t="s">
        <v>50</v>
      </c>
      <c r="B8" s="18">
        <f>_xlfn.T.TEST(B3:B6,C3:C6,2,3)</f>
        <v>2.4893539131521942E-3</v>
      </c>
      <c r="C8" s="18" t="s">
        <v>45</v>
      </c>
      <c r="G8" s="19">
        <f>_xlfn.T.TEST(G3:G6,H3:H6,2,3)</f>
        <v>3.6262232756985369E-2</v>
      </c>
      <c r="H8" s="19" t="s">
        <v>48</v>
      </c>
    </row>
    <row r="9" spans="1:8" x14ac:dyDescent="0.3">
      <c r="B9" s="16"/>
      <c r="C9" s="16"/>
    </row>
    <row r="10" spans="1:8" x14ac:dyDescent="0.3">
      <c r="B10" s="16"/>
      <c r="C10" s="16"/>
    </row>
    <row r="11" spans="1:8" x14ac:dyDescent="0.3">
      <c r="C11" s="37" t="s">
        <v>86</v>
      </c>
      <c r="D11" s="37"/>
      <c r="E11" s="37"/>
      <c r="F11" s="37"/>
      <c r="G11" s="37"/>
    </row>
    <row r="12" spans="1:8" x14ac:dyDescent="0.3">
      <c r="B12" s="43" t="s">
        <v>0</v>
      </c>
      <c r="C12" s="23" t="s">
        <v>83</v>
      </c>
      <c r="G12" s="43" t="s">
        <v>0</v>
      </c>
      <c r="H12" s="23" t="s">
        <v>84</v>
      </c>
    </row>
    <row r="13" spans="1:8" x14ac:dyDescent="0.3">
      <c r="B13">
        <v>80.8</v>
      </c>
      <c r="C13">
        <v>38.200000000000003</v>
      </c>
      <c r="G13">
        <v>44.4</v>
      </c>
      <c r="H13">
        <v>26.2</v>
      </c>
    </row>
    <row r="14" spans="1:8" x14ac:dyDescent="0.3">
      <c r="B14">
        <v>89.5</v>
      </c>
      <c r="C14">
        <v>35.799999999999997</v>
      </c>
      <c r="G14">
        <v>52</v>
      </c>
      <c r="H14">
        <v>23.2</v>
      </c>
    </row>
    <row r="15" spans="1:8" x14ac:dyDescent="0.3">
      <c r="B15">
        <v>74.599999999999994</v>
      </c>
      <c r="C15">
        <v>43.7</v>
      </c>
      <c r="G15">
        <v>40.799999999999997</v>
      </c>
      <c r="H15">
        <v>31.4</v>
      </c>
    </row>
    <row r="16" spans="1:8" x14ac:dyDescent="0.3">
      <c r="B16">
        <v>83.1</v>
      </c>
      <c r="C16">
        <v>32.9</v>
      </c>
      <c r="G16">
        <v>62.5</v>
      </c>
      <c r="H16">
        <v>22.9</v>
      </c>
    </row>
    <row r="17" spans="1:10" x14ac:dyDescent="0.3">
      <c r="A17" s="1" t="s">
        <v>49</v>
      </c>
      <c r="B17">
        <f>AVERAGE(B13:B16)</f>
        <v>82</v>
      </c>
      <c r="C17" s="14">
        <f>AVERAGE(C13:C16)</f>
        <v>37.65</v>
      </c>
      <c r="G17" s="14">
        <f>AVERAGE(G13:G16)</f>
        <v>49.924999999999997</v>
      </c>
      <c r="H17" s="14">
        <f>AVERAGE(H13:H16)</f>
        <v>25.924999999999997</v>
      </c>
    </row>
    <row r="18" spans="1:10" x14ac:dyDescent="0.3">
      <c r="A18" s="1" t="s">
        <v>50</v>
      </c>
      <c r="B18" s="20">
        <f>_xlfn.T.TEST(B13:B16,C13:C16,2,3)</f>
        <v>4.3412305595635206E-5</v>
      </c>
      <c r="C18" s="20" t="s">
        <v>44</v>
      </c>
      <c r="G18" s="19">
        <f>_xlfn.T.TEST(G13:G16,H13:H16,2,3)</f>
        <v>9.9192390169344294E-3</v>
      </c>
      <c r="H18" s="19" t="s">
        <v>48</v>
      </c>
    </row>
    <row r="19" spans="1:10" x14ac:dyDescent="0.3">
      <c r="B19" s="17"/>
      <c r="C19" s="17"/>
    </row>
    <row r="20" spans="1:10" x14ac:dyDescent="0.3">
      <c r="B20" s="17"/>
      <c r="C20" s="17"/>
    </row>
    <row r="21" spans="1:10" x14ac:dyDescent="0.3">
      <c r="B21" s="7"/>
      <c r="C21" s="7"/>
      <c r="D21" s="40"/>
      <c r="E21" s="40"/>
      <c r="F21" s="40"/>
      <c r="G21" s="40"/>
      <c r="H21" s="7"/>
      <c r="I21" s="7"/>
      <c r="J21" s="7"/>
    </row>
    <row r="22" spans="1:10" x14ac:dyDescent="0.3">
      <c r="B22" s="7"/>
      <c r="C22" s="7"/>
      <c r="D22" s="7"/>
      <c r="E22" s="7"/>
      <c r="F22" s="7"/>
      <c r="G22" s="7"/>
      <c r="H22" s="7"/>
      <c r="I22" s="7"/>
      <c r="J22" s="7"/>
    </row>
    <row r="23" spans="1:10" x14ac:dyDescent="0.3">
      <c r="B23" s="7"/>
      <c r="C23" s="7"/>
      <c r="D23" s="7"/>
      <c r="E23" s="7"/>
      <c r="F23" s="7"/>
      <c r="G23" s="7"/>
      <c r="H23" s="7"/>
      <c r="I23" s="7"/>
      <c r="J23" s="7"/>
    </row>
    <row r="24" spans="1:10" x14ac:dyDescent="0.3">
      <c r="B24" s="7"/>
      <c r="C24" s="7"/>
      <c r="D24" s="7"/>
      <c r="E24" s="7"/>
      <c r="F24" s="7"/>
      <c r="G24" s="7"/>
      <c r="H24" s="7"/>
      <c r="I24" s="7"/>
      <c r="J24" s="7"/>
    </row>
    <row r="25" spans="1:10" x14ac:dyDescent="0.3">
      <c r="B25" s="7"/>
      <c r="C25" s="7"/>
      <c r="D25" s="7"/>
      <c r="E25" s="7"/>
      <c r="F25" s="7"/>
      <c r="G25" s="7"/>
      <c r="H25" s="7"/>
      <c r="I25" s="7"/>
      <c r="J25" s="7"/>
    </row>
    <row r="26" spans="1:10" x14ac:dyDescent="0.3">
      <c r="B26" s="7"/>
      <c r="C26" s="7"/>
      <c r="D26" s="40"/>
      <c r="E26" s="40"/>
      <c r="F26" s="40"/>
      <c r="G26" s="40"/>
      <c r="H26" s="7"/>
      <c r="I26" s="7"/>
      <c r="J26" s="7"/>
    </row>
    <row r="27" spans="1:10" x14ac:dyDescent="0.3">
      <c r="B27" s="7"/>
      <c r="C27" s="7"/>
      <c r="D27" s="7"/>
      <c r="E27" s="7"/>
      <c r="F27" s="7"/>
      <c r="G27" s="7"/>
      <c r="H27" s="7"/>
      <c r="I27" s="7"/>
      <c r="J27" s="7"/>
    </row>
  </sheetData>
  <mergeCells count="4">
    <mergeCell ref="D26:G26"/>
    <mergeCell ref="C1:G1"/>
    <mergeCell ref="C11:G11"/>
    <mergeCell ref="D21:G2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5"/>
  <sheetViews>
    <sheetView workbookViewId="0">
      <selection activeCell="M26" sqref="M26"/>
    </sheetView>
  </sheetViews>
  <sheetFormatPr baseColWidth="10" defaultColWidth="8.88671875" defaultRowHeight="14.4" x14ac:dyDescent="0.3"/>
  <cols>
    <col min="9" max="9" width="10.33203125" customWidth="1"/>
    <col min="19" max="19" width="8.6640625" customWidth="1"/>
    <col min="20" max="20" width="12.33203125" bestFit="1" customWidth="1"/>
    <col min="21" max="21" width="12.109375" bestFit="1" customWidth="1"/>
    <col min="22" max="22" width="12.33203125" bestFit="1" customWidth="1"/>
    <col min="23" max="23" width="12" bestFit="1" customWidth="1"/>
    <col min="24" max="24" width="12.44140625" bestFit="1" customWidth="1"/>
    <col min="25" max="25" width="12.109375" bestFit="1" customWidth="1"/>
    <col min="26" max="26" width="12.33203125" bestFit="1" customWidth="1"/>
    <col min="27" max="31" width="10.5546875" bestFit="1" customWidth="1"/>
    <col min="33" max="33" width="14.44140625" customWidth="1"/>
  </cols>
  <sheetData>
    <row r="1" spans="1:33" x14ac:dyDescent="0.3">
      <c r="G1" s="41" t="s">
        <v>41</v>
      </c>
      <c r="H1" s="41"/>
      <c r="I1" s="41"/>
      <c r="J1" s="41"/>
      <c r="K1" s="41"/>
      <c r="X1" s="37" t="s">
        <v>96</v>
      </c>
      <c r="Y1" s="37"/>
      <c r="Z1" s="37"/>
    </row>
    <row r="2" spans="1:33" x14ac:dyDescent="0.3">
      <c r="D2" s="36" t="s">
        <v>0</v>
      </c>
      <c r="E2" s="36"/>
      <c r="F2" s="1"/>
      <c r="L2" s="8" t="s">
        <v>1</v>
      </c>
      <c r="U2" s="36" t="s">
        <v>0</v>
      </c>
      <c r="V2" s="36"/>
      <c r="AB2" s="35" t="s">
        <v>1</v>
      </c>
      <c r="AC2" s="35"/>
    </row>
    <row r="3" spans="1:33" x14ac:dyDescent="0.3">
      <c r="B3" t="s">
        <v>30</v>
      </c>
      <c r="C3" t="s">
        <v>31</v>
      </c>
      <c r="D3" t="s">
        <v>32</v>
      </c>
      <c r="E3" t="s">
        <v>33</v>
      </c>
      <c r="F3" t="s">
        <v>34</v>
      </c>
      <c r="G3" t="s">
        <v>35</v>
      </c>
      <c r="H3" t="s">
        <v>15</v>
      </c>
      <c r="J3" t="s">
        <v>30</v>
      </c>
      <c r="K3" t="s">
        <v>31</v>
      </c>
      <c r="L3" t="s">
        <v>32</v>
      </c>
      <c r="M3" t="s">
        <v>33</v>
      </c>
      <c r="N3" t="s">
        <v>34</v>
      </c>
      <c r="O3" t="s">
        <v>35</v>
      </c>
      <c r="P3" t="s">
        <v>15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  <c r="Z3" t="s">
        <v>30</v>
      </c>
      <c r="AA3" t="s">
        <v>31</v>
      </c>
      <c r="AB3" t="s">
        <v>32</v>
      </c>
      <c r="AC3" t="s">
        <v>33</v>
      </c>
      <c r="AD3" t="s">
        <v>34</v>
      </c>
      <c r="AE3" t="s">
        <v>35</v>
      </c>
    </row>
    <row r="4" spans="1:33" x14ac:dyDescent="0.3">
      <c r="A4" s="39" t="s">
        <v>37</v>
      </c>
      <c r="B4">
        <v>49</v>
      </c>
      <c r="C4">
        <v>47</v>
      </c>
      <c r="D4">
        <v>52</v>
      </c>
      <c r="E4">
        <v>42</v>
      </c>
      <c r="F4">
        <v>88</v>
      </c>
      <c r="G4">
        <v>210</v>
      </c>
      <c r="H4">
        <f t="shared" ref="H4:H9" si="0">SUM(B4:G4)</f>
        <v>488</v>
      </c>
      <c r="J4" s="2">
        <v>158</v>
      </c>
      <c r="K4">
        <v>86</v>
      </c>
      <c r="L4">
        <v>48</v>
      </c>
      <c r="M4">
        <v>59</v>
      </c>
      <c r="N4">
        <v>40</v>
      </c>
      <c r="O4" s="2">
        <v>63</v>
      </c>
      <c r="P4">
        <f t="shared" ref="P4:P9" si="1">SUM(J4:O4)</f>
        <v>454</v>
      </c>
      <c r="S4" s="14">
        <f>(B4*100)/H4</f>
        <v>10.040983606557377</v>
      </c>
      <c r="T4" s="14">
        <f>(C4*100)/H4</f>
        <v>9.6311475409836067</v>
      </c>
      <c r="U4" s="14">
        <f>(D4*100)/H4</f>
        <v>10.655737704918034</v>
      </c>
      <c r="V4" s="14">
        <f>(E4*100)/H4</f>
        <v>8.6065573770491799</v>
      </c>
      <c r="W4" s="14">
        <f>(F4*100)/H4</f>
        <v>18.032786885245901</v>
      </c>
      <c r="X4" s="14">
        <f>(G4*100)/H4</f>
        <v>43.032786885245905</v>
      </c>
      <c r="Z4" s="14">
        <f>(J4*100)/P4</f>
        <v>34.801762114537446</v>
      </c>
      <c r="AA4" s="14">
        <f>(K4*100)/P4</f>
        <v>18.942731277533039</v>
      </c>
      <c r="AB4" s="14">
        <f>(L4*100)/P4</f>
        <v>10.572687224669604</v>
      </c>
      <c r="AC4" s="14">
        <f>(M4*100)/P4</f>
        <v>12.995594713656388</v>
      </c>
      <c r="AD4" s="14">
        <f>(N4*100)/P4</f>
        <v>8.8105726872246688</v>
      </c>
      <c r="AE4" s="14">
        <f>(O4*100)/P4</f>
        <v>13.876651982378855</v>
      </c>
    </row>
    <row r="5" spans="1:33" x14ac:dyDescent="0.3">
      <c r="A5" s="39"/>
      <c r="B5" s="2">
        <v>41</v>
      </c>
      <c r="C5">
        <v>54</v>
      </c>
      <c r="D5">
        <v>35</v>
      </c>
      <c r="E5">
        <v>46</v>
      </c>
      <c r="F5">
        <v>120</v>
      </c>
      <c r="G5">
        <v>193</v>
      </c>
      <c r="H5">
        <f t="shared" si="0"/>
        <v>489</v>
      </c>
      <c r="J5">
        <v>174</v>
      </c>
      <c r="K5">
        <v>91</v>
      </c>
      <c r="L5">
        <v>51</v>
      </c>
      <c r="M5">
        <v>42</v>
      </c>
      <c r="N5">
        <v>63</v>
      </c>
      <c r="O5">
        <v>86</v>
      </c>
      <c r="P5">
        <f t="shared" si="1"/>
        <v>507</v>
      </c>
      <c r="S5" s="14">
        <f t="shared" ref="S5:S9" si="2">(B5*100)/H5</f>
        <v>8.3844580777096116</v>
      </c>
      <c r="T5" s="14">
        <f t="shared" ref="T5:T9" si="3">(C5*100)/H5</f>
        <v>11.042944785276074</v>
      </c>
      <c r="U5" s="14">
        <f t="shared" ref="U5:U9" si="4">(D5*100)/H5</f>
        <v>7.1574642126789367</v>
      </c>
      <c r="V5" s="14">
        <f t="shared" ref="V5:V9" si="5">(E5*100)/H5</f>
        <v>9.406952965235174</v>
      </c>
      <c r="W5" s="14">
        <f t="shared" ref="W5:W9" si="6">(F5*100)/H5</f>
        <v>24.539877300613497</v>
      </c>
      <c r="X5" s="14">
        <f t="shared" ref="X5:X9" si="7">(G5*100)/H5</f>
        <v>39.468302658486706</v>
      </c>
      <c r="Z5" s="14">
        <f t="shared" ref="Z5:Z9" si="8">(J5*100)/P5</f>
        <v>34.319526627218934</v>
      </c>
      <c r="AA5" s="14">
        <f t="shared" ref="AA5:AA9" si="9">(K5*100)/P5</f>
        <v>17.948717948717949</v>
      </c>
      <c r="AB5" s="14">
        <f t="shared" ref="AB5:AB9" si="10">(L5*100)/P5</f>
        <v>10.059171597633137</v>
      </c>
      <c r="AC5" s="14">
        <f t="shared" ref="AC5:AC9" si="11">(M5*100)/P5</f>
        <v>8.2840236686390529</v>
      </c>
      <c r="AD5" s="14">
        <f t="shared" ref="AD5:AD9" si="12">(N5*100)/P5</f>
        <v>12.42603550295858</v>
      </c>
      <c r="AE5" s="14">
        <f t="shared" ref="AE5:AE9" si="13">(O5*100)/P5</f>
        <v>16.962524654832347</v>
      </c>
    </row>
    <row r="6" spans="1:33" x14ac:dyDescent="0.3">
      <c r="A6" s="39" t="s">
        <v>38</v>
      </c>
      <c r="B6">
        <v>32</v>
      </c>
      <c r="C6">
        <v>44</v>
      </c>
      <c r="D6">
        <v>46</v>
      </c>
      <c r="E6">
        <v>72</v>
      </c>
      <c r="F6">
        <v>107</v>
      </c>
      <c r="G6">
        <v>196</v>
      </c>
      <c r="H6">
        <f t="shared" si="0"/>
        <v>497</v>
      </c>
      <c r="J6">
        <v>129</v>
      </c>
      <c r="K6">
        <v>58</v>
      </c>
      <c r="L6">
        <v>32</v>
      </c>
      <c r="M6">
        <v>56</v>
      </c>
      <c r="N6">
        <v>77</v>
      </c>
      <c r="O6">
        <v>48</v>
      </c>
      <c r="P6">
        <f t="shared" si="1"/>
        <v>400</v>
      </c>
      <c r="S6" s="14">
        <f t="shared" si="2"/>
        <v>6.4386317907444672</v>
      </c>
      <c r="T6" s="14">
        <f t="shared" si="3"/>
        <v>8.8531187122736412</v>
      </c>
      <c r="U6" s="14">
        <f t="shared" si="4"/>
        <v>9.2555331991951704</v>
      </c>
      <c r="V6" s="14">
        <f t="shared" si="5"/>
        <v>14.486921529175051</v>
      </c>
      <c r="W6" s="14">
        <f t="shared" si="6"/>
        <v>21.529175050301809</v>
      </c>
      <c r="X6" s="14">
        <f t="shared" si="7"/>
        <v>39.436619718309856</v>
      </c>
      <c r="Z6" s="14">
        <f t="shared" si="8"/>
        <v>32.25</v>
      </c>
      <c r="AA6" s="14">
        <f t="shared" si="9"/>
        <v>14.5</v>
      </c>
      <c r="AB6" s="14">
        <f t="shared" si="10"/>
        <v>8</v>
      </c>
      <c r="AC6" s="14">
        <f t="shared" si="11"/>
        <v>14</v>
      </c>
      <c r="AD6" s="14">
        <f t="shared" si="12"/>
        <v>19.25</v>
      </c>
      <c r="AE6" s="14">
        <f t="shared" si="13"/>
        <v>12</v>
      </c>
    </row>
    <row r="7" spans="1:33" x14ac:dyDescent="0.3">
      <c r="A7" s="39"/>
      <c r="B7">
        <v>34</v>
      </c>
      <c r="C7">
        <v>63</v>
      </c>
      <c r="D7">
        <v>68</v>
      </c>
      <c r="E7">
        <v>58</v>
      </c>
      <c r="F7">
        <v>83</v>
      </c>
      <c r="G7">
        <v>207</v>
      </c>
      <c r="H7">
        <f t="shared" si="0"/>
        <v>513</v>
      </c>
      <c r="J7">
        <v>138</v>
      </c>
      <c r="K7">
        <v>82</v>
      </c>
      <c r="L7">
        <v>48</v>
      </c>
      <c r="M7">
        <v>43</v>
      </c>
      <c r="N7">
        <v>52</v>
      </c>
      <c r="O7">
        <v>74</v>
      </c>
      <c r="P7">
        <f t="shared" si="1"/>
        <v>437</v>
      </c>
      <c r="S7" s="14">
        <f t="shared" si="2"/>
        <v>6.6276803118908383</v>
      </c>
      <c r="T7" s="14">
        <f t="shared" si="3"/>
        <v>12.280701754385966</v>
      </c>
      <c r="U7" s="14">
        <f t="shared" si="4"/>
        <v>13.255360623781677</v>
      </c>
      <c r="V7" s="14">
        <f t="shared" si="5"/>
        <v>11.306042884990253</v>
      </c>
      <c r="W7" s="14">
        <f t="shared" si="6"/>
        <v>16.179337231968812</v>
      </c>
      <c r="X7" s="14">
        <f t="shared" si="7"/>
        <v>40.350877192982459</v>
      </c>
      <c r="Z7" s="14">
        <f t="shared" si="8"/>
        <v>31.578947368421051</v>
      </c>
      <c r="AA7" s="14">
        <f t="shared" si="9"/>
        <v>18.764302059496568</v>
      </c>
      <c r="AB7" s="14">
        <f t="shared" si="10"/>
        <v>10.983981693363845</v>
      </c>
      <c r="AC7" s="14">
        <f t="shared" si="11"/>
        <v>9.8398169336384438</v>
      </c>
      <c r="AD7" s="14">
        <f t="shared" si="12"/>
        <v>11.899313501144166</v>
      </c>
      <c r="AE7" s="14">
        <f t="shared" si="13"/>
        <v>16.933638443935926</v>
      </c>
    </row>
    <row r="8" spans="1:33" x14ac:dyDescent="0.3">
      <c r="A8" s="39" t="s">
        <v>39</v>
      </c>
      <c r="B8">
        <v>42</v>
      </c>
      <c r="C8">
        <v>31</v>
      </c>
      <c r="D8">
        <v>47</v>
      </c>
      <c r="E8">
        <v>33</v>
      </c>
      <c r="F8">
        <v>89</v>
      </c>
      <c r="G8">
        <v>183</v>
      </c>
      <c r="H8">
        <f t="shared" si="0"/>
        <v>425</v>
      </c>
      <c r="J8">
        <v>165</v>
      </c>
      <c r="K8">
        <v>101</v>
      </c>
      <c r="L8">
        <v>39</v>
      </c>
      <c r="M8">
        <v>72</v>
      </c>
      <c r="N8">
        <v>59</v>
      </c>
      <c r="O8">
        <v>69</v>
      </c>
      <c r="P8">
        <f t="shared" si="1"/>
        <v>505</v>
      </c>
      <c r="S8" s="14">
        <f t="shared" si="2"/>
        <v>9.882352941176471</v>
      </c>
      <c r="T8" s="14">
        <f t="shared" si="3"/>
        <v>7.2941176470588234</v>
      </c>
      <c r="U8" s="14">
        <f t="shared" si="4"/>
        <v>11.058823529411764</v>
      </c>
      <c r="V8" s="14">
        <f t="shared" si="5"/>
        <v>7.7647058823529411</v>
      </c>
      <c r="W8" s="14">
        <f t="shared" si="6"/>
        <v>20.941176470588236</v>
      </c>
      <c r="X8" s="14">
        <f t="shared" si="7"/>
        <v>43.058823529411768</v>
      </c>
      <c r="Z8" s="14">
        <f t="shared" si="8"/>
        <v>32.67326732673267</v>
      </c>
      <c r="AA8" s="14">
        <f t="shared" si="9"/>
        <v>20</v>
      </c>
      <c r="AB8" s="14">
        <f t="shared" si="10"/>
        <v>7.7227722772277225</v>
      </c>
      <c r="AC8" s="14">
        <f t="shared" si="11"/>
        <v>14.257425742574258</v>
      </c>
      <c r="AD8" s="14">
        <f t="shared" si="12"/>
        <v>11.683168316831683</v>
      </c>
      <c r="AE8" s="14">
        <f t="shared" si="13"/>
        <v>13.663366336633663</v>
      </c>
    </row>
    <row r="9" spans="1:33" x14ac:dyDescent="0.3">
      <c r="A9" s="39"/>
      <c r="B9">
        <v>21</v>
      </c>
      <c r="C9">
        <v>32</v>
      </c>
      <c r="D9">
        <v>51</v>
      </c>
      <c r="E9">
        <v>40</v>
      </c>
      <c r="F9">
        <v>97</v>
      </c>
      <c r="G9">
        <v>228</v>
      </c>
      <c r="H9">
        <f t="shared" si="0"/>
        <v>469</v>
      </c>
      <c r="J9">
        <v>151</v>
      </c>
      <c r="K9">
        <v>63</v>
      </c>
      <c r="L9">
        <v>37</v>
      </c>
      <c r="M9">
        <v>55</v>
      </c>
      <c r="N9">
        <v>63</v>
      </c>
      <c r="O9">
        <v>83</v>
      </c>
      <c r="P9">
        <f t="shared" si="1"/>
        <v>452</v>
      </c>
      <c r="S9" s="14">
        <f t="shared" si="2"/>
        <v>4.4776119402985071</v>
      </c>
      <c r="T9" s="14">
        <f t="shared" si="3"/>
        <v>6.8230277185501063</v>
      </c>
      <c r="U9" s="14">
        <f t="shared" si="4"/>
        <v>10.874200426439232</v>
      </c>
      <c r="V9" s="14">
        <f t="shared" si="5"/>
        <v>8.5287846481876333</v>
      </c>
      <c r="W9" s="14">
        <f t="shared" si="6"/>
        <v>20.68230277185501</v>
      </c>
      <c r="X9" s="14">
        <f t="shared" si="7"/>
        <v>48.614072494669507</v>
      </c>
      <c r="Z9" s="14">
        <f t="shared" si="8"/>
        <v>33.407079646017699</v>
      </c>
      <c r="AA9" s="14">
        <f t="shared" si="9"/>
        <v>13.938053097345133</v>
      </c>
      <c r="AB9" s="14">
        <f t="shared" si="10"/>
        <v>8.1858407079646014</v>
      </c>
      <c r="AC9" s="14">
        <f t="shared" si="11"/>
        <v>12.168141592920353</v>
      </c>
      <c r="AD9" s="14">
        <f t="shared" si="12"/>
        <v>13.938053097345133</v>
      </c>
      <c r="AE9" s="14">
        <f t="shared" si="13"/>
        <v>18.36283185840708</v>
      </c>
    </row>
    <row r="10" spans="1:33" x14ac:dyDescent="0.3">
      <c r="B10" s="15"/>
      <c r="C10" s="15"/>
      <c r="D10" s="15"/>
      <c r="E10" s="15"/>
      <c r="F10" s="15"/>
      <c r="G10" s="15"/>
      <c r="H10" s="15"/>
      <c r="J10" s="15"/>
      <c r="K10" s="15"/>
      <c r="L10" s="15"/>
      <c r="M10" s="15"/>
      <c r="N10" s="15"/>
      <c r="O10" s="15"/>
      <c r="P10" s="15"/>
      <c r="R10" s="25" t="s">
        <v>14</v>
      </c>
      <c r="S10" s="27">
        <f t="shared" ref="S10:X10" si="14">AVERAGE(S4:S9)</f>
        <v>7.6419531113962123</v>
      </c>
      <c r="T10" s="27">
        <f t="shared" si="14"/>
        <v>9.32084302642137</v>
      </c>
      <c r="U10" s="27">
        <f t="shared" si="14"/>
        <v>10.376186616070802</v>
      </c>
      <c r="V10" s="27">
        <f t="shared" si="14"/>
        <v>10.016660881165039</v>
      </c>
      <c r="W10" s="27">
        <f t="shared" si="14"/>
        <v>20.317442618428874</v>
      </c>
      <c r="X10" s="27">
        <f t="shared" si="14"/>
        <v>42.326913746517697</v>
      </c>
      <c r="Z10" s="27">
        <f t="shared" ref="Z10:AE10" si="15">AVERAGE(Z4:Z9)</f>
        <v>33.171763847154629</v>
      </c>
      <c r="AA10" s="27">
        <f t="shared" si="15"/>
        <v>17.348967397182115</v>
      </c>
      <c r="AB10" s="27">
        <f t="shared" si="15"/>
        <v>9.2540755834764852</v>
      </c>
      <c r="AC10" s="27">
        <f t="shared" si="15"/>
        <v>11.924167108571416</v>
      </c>
      <c r="AD10" s="27">
        <f t="shared" si="15"/>
        <v>13.001190517584037</v>
      </c>
      <c r="AE10" s="27">
        <f t="shared" si="15"/>
        <v>15.299835546031311</v>
      </c>
    </row>
    <row r="11" spans="1:33" x14ac:dyDescent="0.3">
      <c r="R11" s="25" t="s">
        <v>43</v>
      </c>
      <c r="S11" s="2">
        <f>_xlfn.T.TEST(S4:S9,Z4:Z9,1,1)</f>
        <v>3.2311634965210096E-7</v>
      </c>
      <c r="T11" s="2">
        <f t="shared" ref="T11:X11" si="16">_xlfn.T.TEST(T4:T9,AA4:AA9,1,1)</f>
        <v>3.1765112197465977E-4</v>
      </c>
      <c r="U11" s="2">
        <f t="shared" si="16"/>
        <v>0.14085229123578549</v>
      </c>
      <c r="V11" s="2">
        <f t="shared" si="16"/>
        <v>0.11158913910677658</v>
      </c>
      <c r="W11" s="2">
        <f t="shared" si="16"/>
        <v>2.128585047676683E-3</v>
      </c>
      <c r="X11" s="2">
        <f t="shared" si="16"/>
        <v>2.8093107418818446E-6</v>
      </c>
      <c r="AG11" s="22"/>
    </row>
    <row r="12" spans="1:33" x14ac:dyDescent="0.3">
      <c r="R12" s="2"/>
      <c r="S12" s="32" t="s">
        <v>47</v>
      </c>
      <c r="T12" s="2" t="s">
        <v>44</v>
      </c>
      <c r="U12" s="2" t="s">
        <v>46</v>
      </c>
      <c r="V12" s="2" t="s">
        <v>46</v>
      </c>
      <c r="W12" s="2" t="s">
        <v>45</v>
      </c>
      <c r="X12" s="2" t="s">
        <v>47</v>
      </c>
      <c r="AG12" s="22"/>
    </row>
    <row r="13" spans="1:33" x14ac:dyDescent="0.3">
      <c r="AG13" s="22"/>
    </row>
    <row r="14" spans="1:33" x14ac:dyDescent="0.3">
      <c r="G14" s="41" t="s">
        <v>40</v>
      </c>
      <c r="H14" s="41"/>
      <c r="I14" s="41"/>
      <c r="J14" s="41"/>
      <c r="K14" s="41"/>
      <c r="L14" s="41"/>
      <c r="X14" s="37" t="s">
        <v>97</v>
      </c>
      <c r="Y14" s="37"/>
      <c r="Z14" s="37"/>
      <c r="AG14" s="22"/>
    </row>
    <row r="15" spans="1:33" x14ac:dyDescent="0.3">
      <c r="D15" s="36" t="s">
        <v>0</v>
      </c>
      <c r="E15" s="36"/>
      <c r="F15" s="1"/>
      <c r="L15" s="8" t="s">
        <v>1</v>
      </c>
      <c r="U15" s="46" t="s">
        <v>0</v>
      </c>
      <c r="AB15" s="35" t="s">
        <v>1</v>
      </c>
      <c r="AC15" s="35"/>
    </row>
    <row r="16" spans="1:33" x14ac:dyDescent="0.3">
      <c r="B16" t="s">
        <v>30</v>
      </c>
      <c r="C16" t="s">
        <v>31</v>
      </c>
      <c r="D16" t="s">
        <v>32</v>
      </c>
      <c r="E16" t="s">
        <v>33</v>
      </c>
      <c r="F16" t="s">
        <v>34</v>
      </c>
      <c r="G16" t="s">
        <v>35</v>
      </c>
      <c r="H16" t="s">
        <v>42</v>
      </c>
      <c r="J16" t="s">
        <v>30</v>
      </c>
      <c r="K16" t="s">
        <v>31</v>
      </c>
      <c r="L16" t="s">
        <v>32</v>
      </c>
      <c r="M16" t="s">
        <v>33</v>
      </c>
      <c r="N16" t="s">
        <v>34</v>
      </c>
      <c r="O16" t="s">
        <v>35</v>
      </c>
      <c r="P16" t="s">
        <v>15</v>
      </c>
      <c r="S16" t="s">
        <v>30</v>
      </c>
      <c r="T16" t="s">
        <v>31</v>
      </c>
      <c r="U16" t="s">
        <v>32</v>
      </c>
      <c r="V16" t="s">
        <v>33</v>
      </c>
      <c r="W16" t="s">
        <v>34</v>
      </c>
      <c r="X16" t="s">
        <v>35</v>
      </c>
      <c r="Z16" t="s">
        <v>30</v>
      </c>
      <c r="AA16" t="s">
        <v>31</v>
      </c>
      <c r="AB16" t="s">
        <v>32</v>
      </c>
      <c r="AC16" t="s">
        <v>33</v>
      </c>
      <c r="AD16" t="s">
        <v>34</v>
      </c>
      <c r="AE16" t="s">
        <v>35</v>
      </c>
    </row>
    <row r="17" spans="1:34" x14ac:dyDescent="0.3">
      <c r="A17" s="39" t="s">
        <v>37</v>
      </c>
      <c r="B17">
        <v>15</v>
      </c>
      <c r="C17">
        <v>7</v>
      </c>
      <c r="D17">
        <v>94</v>
      </c>
      <c r="E17">
        <v>150</v>
      </c>
      <c r="F17">
        <v>82</v>
      </c>
      <c r="G17" s="2">
        <v>19</v>
      </c>
      <c r="H17" s="2">
        <f t="shared" ref="H17:H22" si="17">SUM(B17:G17)</f>
        <v>367</v>
      </c>
      <c r="J17" s="2">
        <v>52</v>
      </c>
      <c r="K17">
        <v>65</v>
      </c>
      <c r="L17">
        <v>45</v>
      </c>
      <c r="M17">
        <v>51</v>
      </c>
      <c r="N17">
        <v>64</v>
      </c>
      <c r="O17">
        <v>74</v>
      </c>
      <c r="P17">
        <f t="shared" ref="P17:P22" si="18">SUM(J17:O17)</f>
        <v>351</v>
      </c>
      <c r="S17" s="14">
        <f>(B17*100)/H17</f>
        <v>4.0871934604904636</v>
      </c>
      <c r="T17" s="14">
        <f>(C17*100)/H17</f>
        <v>1.9073569482288828</v>
      </c>
      <c r="U17" s="14">
        <f>(D17*100)/H17</f>
        <v>25.61307901907357</v>
      </c>
      <c r="V17" s="14">
        <f>(E17*100)/H17</f>
        <v>40.871934604904631</v>
      </c>
      <c r="W17" s="14">
        <f>(F17*100)/H17</f>
        <v>22.343324250681199</v>
      </c>
      <c r="X17" s="14">
        <f>(G17*100)/H17</f>
        <v>5.177111716621253</v>
      </c>
      <c r="Z17" s="14">
        <f>(J17*100)/P17</f>
        <v>14.814814814814815</v>
      </c>
      <c r="AA17" s="14">
        <f>(K17*100)/P17</f>
        <v>18.518518518518519</v>
      </c>
      <c r="AB17" s="14">
        <f>(L17*100)/P17</f>
        <v>12.820512820512821</v>
      </c>
      <c r="AC17" s="14">
        <f>(M17*100)/P17</f>
        <v>14.52991452991453</v>
      </c>
      <c r="AD17" s="14">
        <f>(N17*100)/P17</f>
        <v>18.233618233618234</v>
      </c>
      <c r="AE17" s="14">
        <f>(O17*100)/P17</f>
        <v>21.082621082621081</v>
      </c>
    </row>
    <row r="18" spans="1:34" x14ac:dyDescent="0.3">
      <c r="A18" s="39"/>
      <c r="B18" s="2">
        <v>17</v>
      </c>
      <c r="C18">
        <v>13</v>
      </c>
      <c r="D18">
        <v>88</v>
      </c>
      <c r="E18">
        <v>157</v>
      </c>
      <c r="F18">
        <v>162</v>
      </c>
      <c r="G18">
        <v>16</v>
      </c>
      <c r="H18">
        <f t="shared" si="17"/>
        <v>453</v>
      </c>
      <c r="J18">
        <v>46</v>
      </c>
      <c r="K18">
        <v>60</v>
      </c>
      <c r="L18">
        <v>37</v>
      </c>
      <c r="M18">
        <v>32</v>
      </c>
      <c r="N18">
        <v>58</v>
      </c>
      <c r="O18">
        <v>58</v>
      </c>
      <c r="P18">
        <f t="shared" si="18"/>
        <v>291</v>
      </c>
      <c r="S18" s="14">
        <f t="shared" ref="S18:S22" si="19">(B18*100)/H18</f>
        <v>3.7527593818984548</v>
      </c>
      <c r="T18" s="14">
        <f t="shared" ref="T18:T22" si="20">(C18*100)/H18</f>
        <v>2.869757174392936</v>
      </c>
      <c r="U18" s="14">
        <f t="shared" ref="U18:U22" si="21">(D18*100)/H18</f>
        <v>19.426048565121413</v>
      </c>
      <c r="V18" s="14">
        <f t="shared" ref="V18:V22" si="22">(E18*100)/H18</f>
        <v>34.657836644591612</v>
      </c>
      <c r="W18" s="14">
        <f t="shared" ref="W18:W22" si="23">(F18*100)/H18</f>
        <v>35.76158940397351</v>
      </c>
      <c r="X18" s="14">
        <f t="shared" ref="X18:X22" si="24">(G18*100)/H18</f>
        <v>3.5320088300220749</v>
      </c>
      <c r="Z18" s="14">
        <f t="shared" ref="Z18:Z22" si="25">(J18*100)/P18</f>
        <v>15.807560137457045</v>
      </c>
      <c r="AA18" s="14">
        <f t="shared" ref="AA18:AA22" si="26">(K18*100)/P18</f>
        <v>20.618556701030929</v>
      </c>
      <c r="AB18" s="14">
        <f t="shared" ref="AB18:AB22" si="27">(L18*100)/P18</f>
        <v>12.714776632302405</v>
      </c>
      <c r="AC18" s="14">
        <f t="shared" ref="AC18:AC22" si="28">(M18*100)/P18</f>
        <v>10.996563573883162</v>
      </c>
      <c r="AD18" s="14">
        <f t="shared" ref="AD18:AD22" si="29">(N18*100)/P18</f>
        <v>19.93127147766323</v>
      </c>
      <c r="AE18" s="14">
        <f t="shared" ref="AE18:AE22" si="30">(O18*100)/P18</f>
        <v>19.93127147766323</v>
      </c>
    </row>
    <row r="19" spans="1:34" x14ac:dyDescent="0.3">
      <c r="A19" s="39" t="s">
        <v>38</v>
      </c>
      <c r="B19">
        <v>9</v>
      </c>
      <c r="C19">
        <v>7</v>
      </c>
      <c r="D19">
        <v>138</v>
      </c>
      <c r="E19">
        <v>87</v>
      </c>
      <c r="F19">
        <v>93</v>
      </c>
      <c r="G19">
        <v>31</v>
      </c>
      <c r="H19">
        <f t="shared" si="17"/>
        <v>365</v>
      </c>
      <c r="J19">
        <v>71</v>
      </c>
      <c r="K19">
        <v>65</v>
      </c>
      <c r="L19">
        <v>55</v>
      </c>
      <c r="M19">
        <v>39</v>
      </c>
      <c r="N19">
        <v>70</v>
      </c>
      <c r="O19">
        <v>89</v>
      </c>
      <c r="P19">
        <f t="shared" si="18"/>
        <v>389</v>
      </c>
      <c r="S19" s="14">
        <f t="shared" si="19"/>
        <v>2.4657534246575343</v>
      </c>
      <c r="T19" s="14">
        <f t="shared" si="20"/>
        <v>1.9178082191780821</v>
      </c>
      <c r="U19" s="14">
        <f t="shared" si="21"/>
        <v>37.80821917808219</v>
      </c>
      <c r="V19" s="14">
        <f t="shared" si="22"/>
        <v>23.835616438356166</v>
      </c>
      <c r="W19" s="14">
        <f t="shared" si="23"/>
        <v>25.479452054794521</v>
      </c>
      <c r="X19" s="14">
        <f t="shared" si="24"/>
        <v>8.493150684931507</v>
      </c>
      <c r="Z19" s="14">
        <f t="shared" si="25"/>
        <v>18.251928020565554</v>
      </c>
      <c r="AA19" s="14">
        <f t="shared" si="26"/>
        <v>16.709511568123393</v>
      </c>
      <c r="AB19" s="14">
        <f t="shared" si="27"/>
        <v>14.138817480719794</v>
      </c>
      <c r="AC19" s="14">
        <f t="shared" si="28"/>
        <v>10.025706940874036</v>
      </c>
      <c r="AD19" s="14">
        <f t="shared" si="29"/>
        <v>17.994858611825194</v>
      </c>
      <c r="AE19" s="14">
        <f t="shared" si="30"/>
        <v>22.879177377892031</v>
      </c>
    </row>
    <row r="20" spans="1:34" x14ac:dyDescent="0.3">
      <c r="A20" s="39"/>
      <c r="B20">
        <v>23</v>
      </c>
      <c r="C20">
        <v>11</v>
      </c>
      <c r="D20">
        <v>75</v>
      </c>
      <c r="E20">
        <v>73</v>
      </c>
      <c r="F20">
        <v>89</v>
      </c>
      <c r="G20">
        <v>9</v>
      </c>
      <c r="H20">
        <f t="shared" si="17"/>
        <v>280</v>
      </c>
      <c r="J20">
        <v>41</v>
      </c>
      <c r="K20">
        <v>68</v>
      </c>
      <c r="L20">
        <v>47</v>
      </c>
      <c r="M20">
        <v>48</v>
      </c>
      <c r="N20">
        <v>61</v>
      </c>
      <c r="O20">
        <v>52</v>
      </c>
      <c r="P20">
        <f t="shared" si="18"/>
        <v>317</v>
      </c>
      <c r="S20" s="14">
        <f t="shared" si="19"/>
        <v>8.2142857142857135</v>
      </c>
      <c r="T20" s="14">
        <f t="shared" si="20"/>
        <v>3.9285714285714284</v>
      </c>
      <c r="U20" s="14">
        <f t="shared" si="21"/>
        <v>26.785714285714285</v>
      </c>
      <c r="V20" s="14">
        <f t="shared" si="22"/>
        <v>26.071428571428573</v>
      </c>
      <c r="W20" s="14">
        <f t="shared" si="23"/>
        <v>31.785714285714285</v>
      </c>
      <c r="X20" s="14">
        <f t="shared" si="24"/>
        <v>3.2142857142857144</v>
      </c>
      <c r="Z20" s="14">
        <f t="shared" si="25"/>
        <v>12.933753943217665</v>
      </c>
      <c r="AA20" s="14">
        <f t="shared" si="26"/>
        <v>21.451104100946374</v>
      </c>
      <c r="AB20" s="14">
        <f t="shared" si="27"/>
        <v>14.826498422712934</v>
      </c>
      <c r="AC20" s="14">
        <f t="shared" si="28"/>
        <v>15.141955835962145</v>
      </c>
      <c r="AD20" s="14">
        <f t="shared" si="29"/>
        <v>19.242902208201894</v>
      </c>
      <c r="AE20" s="14">
        <f t="shared" si="30"/>
        <v>16.403785488958992</v>
      </c>
    </row>
    <row r="21" spans="1:34" x14ac:dyDescent="0.3">
      <c r="A21" s="39" t="s">
        <v>39</v>
      </c>
      <c r="B21">
        <v>7</v>
      </c>
      <c r="C21">
        <v>18</v>
      </c>
      <c r="D21">
        <v>91</v>
      </c>
      <c r="E21">
        <v>165</v>
      </c>
      <c r="F21">
        <v>137</v>
      </c>
      <c r="G21">
        <v>11</v>
      </c>
      <c r="H21">
        <f t="shared" si="17"/>
        <v>429</v>
      </c>
      <c r="J21">
        <v>59</v>
      </c>
      <c r="K21">
        <v>52</v>
      </c>
      <c r="L21">
        <v>67</v>
      </c>
      <c r="M21">
        <v>69</v>
      </c>
      <c r="N21">
        <v>40</v>
      </c>
      <c r="O21">
        <v>77</v>
      </c>
      <c r="P21">
        <f t="shared" si="18"/>
        <v>364</v>
      </c>
      <c r="S21" s="14">
        <f t="shared" si="19"/>
        <v>1.6317016317016317</v>
      </c>
      <c r="T21" s="14">
        <f t="shared" si="20"/>
        <v>4.1958041958041958</v>
      </c>
      <c r="U21" s="14">
        <f t="shared" si="21"/>
        <v>21.212121212121211</v>
      </c>
      <c r="V21" s="14">
        <f t="shared" si="22"/>
        <v>38.46153846153846</v>
      </c>
      <c r="W21" s="14">
        <f t="shared" si="23"/>
        <v>31.934731934731936</v>
      </c>
      <c r="X21" s="14">
        <f t="shared" si="24"/>
        <v>2.5641025641025643</v>
      </c>
      <c r="Z21" s="14">
        <f t="shared" si="25"/>
        <v>16.208791208791208</v>
      </c>
      <c r="AA21" s="14">
        <f t="shared" si="26"/>
        <v>14.285714285714286</v>
      </c>
      <c r="AB21" s="14">
        <f t="shared" si="27"/>
        <v>18.406593406593405</v>
      </c>
      <c r="AC21" s="14">
        <f t="shared" si="28"/>
        <v>18.956043956043956</v>
      </c>
      <c r="AD21" s="14">
        <f t="shared" si="29"/>
        <v>10.989010989010989</v>
      </c>
      <c r="AE21" s="14">
        <f t="shared" si="30"/>
        <v>21.153846153846153</v>
      </c>
    </row>
    <row r="22" spans="1:34" x14ac:dyDescent="0.3">
      <c r="A22" s="39"/>
      <c r="B22">
        <v>10</v>
      </c>
      <c r="C22">
        <v>12</v>
      </c>
      <c r="D22">
        <v>126</v>
      </c>
      <c r="E22">
        <v>187</v>
      </c>
      <c r="F22">
        <v>103</v>
      </c>
      <c r="G22">
        <v>14</v>
      </c>
      <c r="H22">
        <f t="shared" si="17"/>
        <v>452</v>
      </c>
      <c r="J22">
        <v>63</v>
      </c>
      <c r="K22">
        <v>61</v>
      </c>
      <c r="L22">
        <v>51</v>
      </c>
      <c r="M22">
        <v>53</v>
      </c>
      <c r="N22">
        <v>57</v>
      </c>
      <c r="O22">
        <v>68</v>
      </c>
      <c r="P22">
        <f t="shared" si="18"/>
        <v>353</v>
      </c>
      <c r="S22" s="14">
        <f t="shared" si="19"/>
        <v>2.2123893805309733</v>
      </c>
      <c r="T22" s="14">
        <f t="shared" si="20"/>
        <v>2.6548672566371683</v>
      </c>
      <c r="U22" s="14">
        <f t="shared" si="21"/>
        <v>27.876106194690266</v>
      </c>
      <c r="V22" s="14">
        <f t="shared" si="22"/>
        <v>41.371681415929203</v>
      </c>
      <c r="W22" s="14">
        <f t="shared" si="23"/>
        <v>22.787610619469028</v>
      </c>
      <c r="X22" s="14">
        <f t="shared" si="24"/>
        <v>3.0973451327433628</v>
      </c>
      <c r="Z22" s="14">
        <f t="shared" si="25"/>
        <v>17.847025495750707</v>
      </c>
      <c r="AA22" s="14">
        <f t="shared" si="26"/>
        <v>17.28045325779037</v>
      </c>
      <c r="AB22" s="14">
        <f t="shared" si="27"/>
        <v>14.447592067988669</v>
      </c>
      <c r="AC22" s="14">
        <f t="shared" si="28"/>
        <v>15.014164305949009</v>
      </c>
      <c r="AD22" s="14">
        <f t="shared" si="29"/>
        <v>16.14730878186969</v>
      </c>
      <c r="AE22" s="14">
        <f t="shared" si="30"/>
        <v>19.263456090651559</v>
      </c>
    </row>
    <row r="23" spans="1:34" x14ac:dyDescent="0.3">
      <c r="B23" s="15"/>
      <c r="C23" s="15"/>
      <c r="D23" s="15"/>
      <c r="E23" s="15"/>
      <c r="F23" s="15"/>
      <c r="G23" s="15"/>
      <c r="H23" s="15"/>
      <c r="J23" s="15"/>
      <c r="K23" s="15"/>
      <c r="L23" s="15"/>
      <c r="M23" s="15"/>
      <c r="N23" s="15"/>
      <c r="O23" s="15"/>
      <c r="P23" s="15"/>
      <c r="R23" s="1" t="s">
        <v>14</v>
      </c>
      <c r="S23" s="27">
        <f t="shared" ref="S23:X23" si="31">AVERAGE(S17:S22)</f>
        <v>3.7273471655941286</v>
      </c>
      <c r="T23" s="27">
        <f t="shared" si="31"/>
        <v>2.9123608704687824</v>
      </c>
      <c r="U23" s="27">
        <f t="shared" si="31"/>
        <v>26.453548075800487</v>
      </c>
      <c r="V23" s="27">
        <f t="shared" si="31"/>
        <v>34.211672689458105</v>
      </c>
      <c r="W23" s="27">
        <f t="shared" si="31"/>
        <v>28.348737091560746</v>
      </c>
      <c r="X23" s="27">
        <f t="shared" si="31"/>
        <v>4.3463341071177464</v>
      </c>
      <c r="Z23" s="27">
        <f t="shared" ref="Z23:AE23" si="32">AVERAGE(Z17:Z22)</f>
        <v>15.977312270099498</v>
      </c>
      <c r="AA23" s="27">
        <f t="shared" si="32"/>
        <v>18.143976405353978</v>
      </c>
      <c r="AB23" s="27">
        <f t="shared" si="32"/>
        <v>14.559131805138337</v>
      </c>
      <c r="AC23" s="27">
        <f t="shared" si="32"/>
        <v>14.110724857104472</v>
      </c>
      <c r="AD23" s="27">
        <f t="shared" si="32"/>
        <v>17.089828383698205</v>
      </c>
      <c r="AE23" s="27">
        <f t="shared" si="32"/>
        <v>20.119026278605507</v>
      </c>
    </row>
    <row r="24" spans="1:34" x14ac:dyDescent="0.3">
      <c r="R24" s="25" t="s">
        <v>43</v>
      </c>
      <c r="S24" s="2">
        <f>_xlfn.T.TEST(S17:S22,Z17:Z22,1,2)</f>
        <v>1.0561696169203172E-6</v>
      </c>
      <c r="T24" s="2">
        <f t="shared" ref="T24:X24" si="33">_xlfn.T.TEST(T17:T22,AA17:AA22,1,2)</f>
        <v>5.7181908135748014E-8</v>
      </c>
      <c r="U24" s="2">
        <f t="shared" si="33"/>
        <v>7.8727981322741878E-4</v>
      </c>
      <c r="V24" s="2">
        <f t="shared" si="33"/>
        <v>6.8456506550727901E-5</v>
      </c>
      <c r="W24" s="2">
        <f t="shared" si="33"/>
        <v>8.082132513906544E-4</v>
      </c>
      <c r="X24" s="2">
        <f t="shared" si="33"/>
        <v>1.0952321038021845E-7</v>
      </c>
    </row>
    <row r="25" spans="1:34" x14ac:dyDescent="0.3">
      <c r="S25" s="32" t="s">
        <v>47</v>
      </c>
      <c r="T25" s="2" t="s">
        <v>47</v>
      </c>
      <c r="U25" s="2" t="s">
        <v>45</v>
      </c>
      <c r="V25" s="2" t="s">
        <v>44</v>
      </c>
      <c r="W25" s="2" t="s">
        <v>45</v>
      </c>
      <c r="X25" s="2" t="s">
        <v>47</v>
      </c>
    </row>
    <row r="27" spans="1:34" x14ac:dyDescent="0.3">
      <c r="A27" s="21"/>
      <c r="T27" s="14"/>
      <c r="U27" s="14"/>
      <c r="V27" s="14"/>
      <c r="W27" s="14"/>
      <c r="X27" s="14"/>
      <c r="Y27" s="14"/>
      <c r="Z27" s="14"/>
      <c r="AB27" s="14"/>
      <c r="AC27" s="14"/>
      <c r="AD27" s="14"/>
      <c r="AE27" s="14"/>
      <c r="AF27" s="14"/>
      <c r="AG27" s="14"/>
      <c r="AH27" s="14"/>
    </row>
    <row r="28" spans="1:34" x14ac:dyDescent="0.3">
      <c r="T28" s="7"/>
      <c r="U28" s="7"/>
      <c r="V28" s="7"/>
      <c r="W28" s="7"/>
      <c r="X28" s="7"/>
      <c r="Y28" s="7"/>
      <c r="Z28" s="7"/>
    </row>
    <row r="31" spans="1:34" x14ac:dyDescent="0.3">
      <c r="G31" s="41" t="s">
        <v>79</v>
      </c>
      <c r="H31" s="41"/>
      <c r="I31" s="41"/>
      <c r="J31" s="41"/>
      <c r="K31" s="41"/>
      <c r="L31" s="41"/>
      <c r="M31" s="41"/>
      <c r="X31" s="37" t="s">
        <v>98</v>
      </c>
      <c r="Y31" s="37"/>
      <c r="Z31" s="37"/>
    </row>
    <row r="32" spans="1:34" x14ac:dyDescent="0.3">
      <c r="D32" s="36" t="s">
        <v>0</v>
      </c>
      <c r="E32" s="36"/>
      <c r="F32" s="1"/>
      <c r="N32" s="8" t="s">
        <v>1</v>
      </c>
      <c r="W32" s="43" t="s">
        <v>0</v>
      </c>
      <c r="AE32" s="8" t="s">
        <v>1</v>
      </c>
    </row>
    <row r="33" spans="1:34" x14ac:dyDescent="0.3">
      <c r="B33" t="s">
        <v>30</v>
      </c>
      <c r="C33" t="s">
        <v>31</v>
      </c>
      <c r="D33" t="s">
        <v>32</v>
      </c>
      <c r="E33" t="s">
        <v>33</v>
      </c>
      <c r="F33" t="s">
        <v>34</v>
      </c>
      <c r="G33" t="s">
        <v>35</v>
      </c>
      <c r="H33" t="s">
        <v>36</v>
      </c>
      <c r="I33" t="s">
        <v>15</v>
      </c>
      <c r="K33" t="s">
        <v>30</v>
      </c>
      <c r="L33" t="s">
        <v>31</v>
      </c>
      <c r="M33" t="s">
        <v>32</v>
      </c>
      <c r="N33" t="s">
        <v>33</v>
      </c>
      <c r="O33" t="s">
        <v>34</v>
      </c>
      <c r="P33" t="s">
        <v>35</v>
      </c>
      <c r="Q33" t="s">
        <v>36</v>
      </c>
      <c r="R33" t="s">
        <v>15</v>
      </c>
      <c r="T33" t="s">
        <v>30</v>
      </c>
      <c r="U33" t="s">
        <v>31</v>
      </c>
      <c r="V33" t="s">
        <v>32</v>
      </c>
      <c r="W33" t="s">
        <v>33</v>
      </c>
      <c r="X33" t="s">
        <v>34</v>
      </c>
      <c r="Y33" t="s">
        <v>35</v>
      </c>
      <c r="Z33" t="s">
        <v>36</v>
      </c>
      <c r="AB33" t="s">
        <v>30</v>
      </c>
      <c r="AC33" t="s">
        <v>31</v>
      </c>
      <c r="AD33" t="s">
        <v>32</v>
      </c>
      <c r="AE33" t="s">
        <v>33</v>
      </c>
      <c r="AF33" t="s">
        <v>34</v>
      </c>
      <c r="AG33" t="s">
        <v>35</v>
      </c>
      <c r="AH33" t="s">
        <v>36</v>
      </c>
    </row>
    <row r="34" spans="1:34" x14ac:dyDescent="0.3">
      <c r="A34" s="39" t="s">
        <v>37</v>
      </c>
      <c r="B34">
        <v>10</v>
      </c>
      <c r="C34">
        <v>13</v>
      </c>
      <c r="D34">
        <v>36</v>
      </c>
      <c r="E34">
        <v>153</v>
      </c>
      <c r="F34">
        <v>92</v>
      </c>
      <c r="G34" s="2">
        <v>32</v>
      </c>
      <c r="H34">
        <v>20</v>
      </c>
      <c r="I34">
        <f t="shared" ref="I34:I39" si="34">SUM(B34:H34)</f>
        <v>356</v>
      </c>
      <c r="J34" s="2"/>
      <c r="K34" s="2">
        <v>54</v>
      </c>
      <c r="L34">
        <v>80</v>
      </c>
      <c r="M34" s="2">
        <v>70</v>
      </c>
      <c r="N34">
        <v>65</v>
      </c>
      <c r="O34" s="2">
        <v>63</v>
      </c>
      <c r="P34">
        <v>53</v>
      </c>
      <c r="Q34" s="2">
        <v>60</v>
      </c>
      <c r="R34">
        <f t="shared" ref="R34:R39" si="35">SUM(K34:Q34)</f>
        <v>445</v>
      </c>
      <c r="T34" s="14">
        <f>(B34*100)/I34</f>
        <v>2.808988764044944</v>
      </c>
      <c r="U34" s="14">
        <f>(C34*100)/I34</f>
        <v>3.6516853932584268</v>
      </c>
      <c r="V34" s="14">
        <f>(D34*100)/I34</f>
        <v>10.112359550561798</v>
      </c>
      <c r="W34" s="14">
        <f>(E34*100)/I34</f>
        <v>42.977528089887642</v>
      </c>
      <c r="X34" s="14">
        <f>(F34*100)/I34</f>
        <v>25.842696629213481</v>
      </c>
      <c r="Y34" s="14">
        <f>(G34*100)/I34</f>
        <v>8.9887640449438209</v>
      </c>
      <c r="Z34" s="14">
        <f>(H34*100)/I34</f>
        <v>5.617977528089888</v>
      </c>
      <c r="AB34" s="14">
        <f t="shared" ref="AB34:AB39" si="36">(K34*100)/R34</f>
        <v>12.134831460674157</v>
      </c>
      <c r="AC34" s="14">
        <f>(L34*100)/R34</f>
        <v>17.977528089887642</v>
      </c>
      <c r="AD34" s="14">
        <f>(M34*100)/R34</f>
        <v>15.730337078651685</v>
      </c>
      <c r="AE34" s="14">
        <f>(N34*100)/R34</f>
        <v>14.606741573033707</v>
      </c>
      <c r="AF34" s="14">
        <f>(O34*100)/R34</f>
        <v>14.157303370786517</v>
      </c>
      <c r="AG34" s="14">
        <f>(P34*100)/R34</f>
        <v>11.910112359550562</v>
      </c>
      <c r="AH34" s="14">
        <f>(Q34*100)/R34</f>
        <v>13.48314606741573</v>
      </c>
    </row>
    <row r="35" spans="1:34" x14ac:dyDescent="0.3">
      <c r="A35" s="39"/>
      <c r="B35" s="2">
        <v>5</v>
      </c>
      <c r="C35">
        <v>9</v>
      </c>
      <c r="D35">
        <v>25</v>
      </c>
      <c r="E35">
        <v>143</v>
      </c>
      <c r="F35">
        <v>117</v>
      </c>
      <c r="G35">
        <v>31</v>
      </c>
      <c r="H35">
        <v>15</v>
      </c>
      <c r="I35">
        <f t="shared" si="34"/>
        <v>345</v>
      </c>
      <c r="K35">
        <v>64</v>
      </c>
      <c r="L35">
        <v>69</v>
      </c>
      <c r="M35">
        <v>56</v>
      </c>
      <c r="N35">
        <v>45</v>
      </c>
      <c r="O35">
        <v>57</v>
      </c>
      <c r="P35">
        <v>86</v>
      </c>
      <c r="Q35">
        <v>74</v>
      </c>
      <c r="R35">
        <f t="shared" si="35"/>
        <v>451</v>
      </c>
      <c r="T35" s="14">
        <f t="shared" ref="T35:T39" si="37">(B35*100)/I35</f>
        <v>1.4492753623188406</v>
      </c>
      <c r="U35" s="14">
        <f t="shared" ref="U35:U39" si="38">(C35*100)/I35</f>
        <v>2.6086956521739131</v>
      </c>
      <c r="V35" s="14">
        <f t="shared" ref="V35:V39" si="39">(D35*100)/I35</f>
        <v>7.2463768115942031</v>
      </c>
      <c r="W35" s="14">
        <f t="shared" ref="W35:W39" si="40">(E35*100)/I35</f>
        <v>41.449275362318843</v>
      </c>
      <c r="X35" s="14">
        <f t="shared" ref="X35:X39" si="41">(F35*100)/I35</f>
        <v>33.913043478260867</v>
      </c>
      <c r="Y35" s="14">
        <f t="shared" ref="Y35:Y39" si="42">(G35*100)/I35</f>
        <v>8.9855072463768124</v>
      </c>
      <c r="Z35" s="14">
        <f t="shared" ref="Z35:Z39" si="43">(H35*100)/I35</f>
        <v>4.3478260869565215</v>
      </c>
      <c r="AB35" s="14">
        <f t="shared" si="36"/>
        <v>14.190687361419069</v>
      </c>
      <c r="AC35" s="14">
        <f t="shared" ref="AC35:AC39" si="44">(L35*100)/R35</f>
        <v>15.299334811529933</v>
      </c>
      <c r="AD35" s="14">
        <f t="shared" ref="AD35:AD39" si="45">(M35*100)/R35</f>
        <v>12.416851441241684</v>
      </c>
      <c r="AE35" s="14">
        <f t="shared" ref="AE35:AE39" si="46">(N35*100)/R35</f>
        <v>9.9778270509977833</v>
      </c>
      <c r="AF35" s="14">
        <f t="shared" ref="AF35:AF39" si="47">(O35*100)/R35</f>
        <v>12.638580931263858</v>
      </c>
      <c r="AG35" s="14">
        <f t="shared" ref="AG35:AG39" si="48">(P35*100)/R35</f>
        <v>19.068736141906875</v>
      </c>
      <c r="AH35" s="14">
        <f t="shared" ref="AH35:AH39" si="49">(Q35*100)/R35</f>
        <v>16.407982261640797</v>
      </c>
    </row>
    <row r="36" spans="1:34" x14ac:dyDescent="0.3">
      <c r="A36" s="39" t="s">
        <v>38</v>
      </c>
      <c r="B36">
        <v>17</v>
      </c>
      <c r="C36">
        <v>10</v>
      </c>
      <c r="D36">
        <v>45</v>
      </c>
      <c r="E36">
        <v>159</v>
      </c>
      <c r="F36">
        <v>210</v>
      </c>
      <c r="G36">
        <v>37</v>
      </c>
      <c r="H36">
        <v>18</v>
      </c>
      <c r="I36">
        <f t="shared" si="34"/>
        <v>496</v>
      </c>
      <c r="K36">
        <v>52</v>
      </c>
      <c r="L36">
        <v>75</v>
      </c>
      <c r="M36">
        <v>60</v>
      </c>
      <c r="N36">
        <v>86</v>
      </c>
      <c r="O36">
        <v>77</v>
      </c>
      <c r="P36">
        <v>63</v>
      </c>
      <c r="Q36">
        <v>68</v>
      </c>
      <c r="R36">
        <f t="shared" si="35"/>
        <v>481</v>
      </c>
      <c r="T36" s="14">
        <f t="shared" si="37"/>
        <v>3.4274193548387095</v>
      </c>
      <c r="U36" s="14">
        <f t="shared" si="38"/>
        <v>2.0161290322580645</v>
      </c>
      <c r="V36" s="14">
        <f t="shared" si="39"/>
        <v>9.07258064516129</v>
      </c>
      <c r="W36" s="14">
        <f t="shared" si="40"/>
        <v>32.056451612903224</v>
      </c>
      <c r="X36" s="14">
        <f t="shared" si="41"/>
        <v>42.338709677419352</v>
      </c>
      <c r="Y36" s="14">
        <f t="shared" si="42"/>
        <v>7.459677419354839</v>
      </c>
      <c r="Z36" s="14">
        <f t="shared" si="43"/>
        <v>3.629032258064516</v>
      </c>
      <c r="AB36" s="14">
        <f t="shared" si="36"/>
        <v>10.810810810810811</v>
      </c>
      <c r="AC36" s="14">
        <f t="shared" si="44"/>
        <v>15.592515592515593</v>
      </c>
      <c r="AD36" s="14">
        <f t="shared" si="45"/>
        <v>12.474012474012474</v>
      </c>
      <c r="AE36" s="14">
        <f t="shared" si="46"/>
        <v>17.879417879417879</v>
      </c>
      <c r="AF36" s="14">
        <f t="shared" si="47"/>
        <v>16.008316008316008</v>
      </c>
      <c r="AG36" s="14">
        <f t="shared" si="48"/>
        <v>13.097713097713097</v>
      </c>
      <c r="AH36" s="14">
        <f t="shared" si="49"/>
        <v>14.137214137214137</v>
      </c>
    </row>
    <row r="37" spans="1:34" x14ac:dyDescent="0.3">
      <c r="A37" s="39"/>
      <c r="B37">
        <v>4</v>
      </c>
      <c r="C37">
        <v>12</v>
      </c>
      <c r="D37">
        <v>23</v>
      </c>
      <c r="E37">
        <v>157</v>
      </c>
      <c r="F37">
        <v>164</v>
      </c>
      <c r="G37">
        <v>45</v>
      </c>
      <c r="H37">
        <v>12</v>
      </c>
      <c r="I37">
        <f t="shared" si="34"/>
        <v>417</v>
      </c>
      <c r="K37">
        <v>78</v>
      </c>
      <c r="L37">
        <v>104</v>
      </c>
      <c r="M37">
        <v>85</v>
      </c>
      <c r="N37">
        <v>51</v>
      </c>
      <c r="O37">
        <v>50</v>
      </c>
      <c r="P37">
        <v>47</v>
      </c>
      <c r="Q37">
        <v>73</v>
      </c>
      <c r="R37">
        <f t="shared" si="35"/>
        <v>488</v>
      </c>
      <c r="T37" s="14">
        <f t="shared" si="37"/>
        <v>0.95923261390887293</v>
      </c>
      <c r="U37" s="14">
        <f t="shared" si="38"/>
        <v>2.8776978417266186</v>
      </c>
      <c r="V37" s="14">
        <f t="shared" si="39"/>
        <v>5.5155875299760195</v>
      </c>
      <c r="W37" s="14">
        <f t="shared" si="40"/>
        <v>37.649880095923258</v>
      </c>
      <c r="X37" s="14">
        <f t="shared" si="41"/>
        <v>39.328537170263786</v>
      </c>
      <c r="Y37" s="14">
        <f t="shared" si="42"/>
        <v>10.791366906474821</v>
      </c>
      <c r="Z37" s="14">
        <f t="shared" si="43"/>
        <v>2.8776978417266186</v>
      </c>
      <c r="AB37" s="14">
        <f t="shared" si="36"/>
        <v>15.983606557377049</v>
      </c>
      <c r="AC37" s="14">
        <f t="shared" si="44"/>
        <v>21.311475409836067</v>
      </c>
      <c r="AD37" s="14">
        <f t="shared" si="45"/>
        <v>17.418032786885245</v>
      </c>
      <c r="AE37" s="14">
        <f t="shared" si="46"/>
        <v>10.450819672131148</v>
      </c>
      <c r="AF37" s="14">
        <f t="shared" si="47"/>
        <v>10.245901639344263</v>
      </c>
      <c r="AG37" s="14">
        <f t="shared" si="48"/>
        <v>9.6311475409836067</v>
      </c>
      <c r="AH37" s="14">
        <f t="shared" si="49"/>
        <v>14.959016393442623</v>
      </c>
    </row>
    <row r="38" spans="1:34" x14ac:dyDescent="0.3">
      <c r="A38" s="39" t="s">
        <v>39</v>
      </c>
      <c r="B38">
        <v>3</v>
      </c>
      <c r="C38">
        <v>8</v>
      </c>
      <c r="D38">
        <v>62</v>
      </c>
      <c r="E38">
        <v>224</v>
      </c>
      <c r="F38">
        <v>105</v>
      </c>
      <c r="G38">
        <v>41</v>
      </c>
      <c r="H38">
        <v>9</v>
      </c>
      <c r="I38">
        <f t="shared" si="34"/>
        <v>452</v>
      </c>
      <c r="K38">
        <v>92</v>
      </c>
      <c r="L38">
        <v>99</v>
      </c>
      <c r="M38">
        <v>88</v>
      </c>
      <c r="N38">
        <v>47</v>
      </c>
      <c r="O38">
        <v>34</v>
      </c>
      <c r="P38">
        <v>59</v>
      </c>
      <c r="Q38">
        <v>63</v>
      </c>
      <c r="R38">
        <f t="shared" si="35"/>
        <v>482</v>
      </c>
      <c r="T38" s="14">
        <f t="shared" si="37"/>
        <v>0.66371681415929207</v>
      </c>
      <c r="U38" s="14">
        <f t="shared" si="38"/>
        <v>1.7699115044247788</v>
      </c>
      <c r="V38" s="14">
        <f t="shared" si="39"/>
        <v>13.716814159292035</v>
      </c>
      <c r="W38" s="14">
        <f t="shared" si="40"/>
        <v>49.557522123893804</v>
      </c>
      <c r="X38" s="14">
        <f t="shared" si="41"/>
        <v>23.23008849557522</v>
      </c>
      <c r="Y38" s="14">
        <f t="shared" si="42"/>
        <v>9.0707964601769913</v>
      </c>
      <c r="Z38" s="14">
        <f t="shared" si="43"/>
        <v>1.9911504424778761</v>
      </c>
      <c r="AB38" s="14">
        <f t="shared" si="36"/>
        <v>19.087136929460581</v>
      </c>
      <c r="AC38" s="14">
        <f t="shared" si="44"/>
        <v>20.539419087136931</v>
      </c>
      <c r="AD38" s="14">
        <f t="shared" si="45"/>
        <v>18.257261410788381</v>
      </c>
      <c r="AE38" s="14">
        <f t="shared" si="46"/>
        <v>9.7510373443983411</v>
      </c>
      <c r="AF38" s="14">
        <f t="shared" si="47"/>
        <v>7.0539419087136928</v>
      </c>
      <c r="AG38" s="14">
        <f t="shared" si="48"/>
        <v>12.240663900414937</v>
      </c>
      <c r="AH38" s="14">
        <f t="shared" si="49"/>
        <v>13.070539419087137</v>
      </c>
    </row>
    <row r="39" spans="1:34" x14ac:dyDescent="0.3">
      <c r="A39" s="39"/>
      <c r="B39">
        <v>7</v>
      </c>
      <c r="C39">
        <v>9</v>
      </c>
      <c r="D39">
        <v>36</v>
      </c>
      <c r="E39">
        <v>166</v>
      </c>
      <c r="F39">
        <v>128</v>
      </c>
      <c r="G39">
        <v>34</v>
      </c>
      <c r="H39">
        <v>17</v>
      </c>
      <c r="I39">
        <f t="shared" si="34"/>
        <v>397</v>
      </c>
      <c r="K39">
        <v>69</v>
      </c>
      <c r="L39">
        <v>83</v>
      </c>
      <c r="M39">
        <v>79</v>
      </c>
      <c r="N39">
        <v>32</v>
      </c>
      <c r="O39">
        <v>44</v>
      </c>
      <c r="P39">
        <v>55</v>
      </c>
      <c r="Q39">
        <v>61</v>
      </c>
      <c r="R39">
        <f t="shared" si="35"/>
        <v>423</v>
      </c>
      <c r="T39" s="14">
        <f t="shared" si="37"/>
        <v>1.7632241813602014</v>
      </c>
      <c r="U39" s="14">
        <f t="shared" si="38"/>
        <v>2.2670025188916876</v>
      </c>
      <c r="V39" s="14">
        <f t="shared" si="39"/>
        <v>9.0680100755667503</v>
      </c>
      <c r="W39" s="14">
        <f t="shared" si="40"/>
        <v>41.813602015113354</v>
      </c>
      <c r="X39" s="14">
        <f t="shared" si="41"/>
        <v>32.241813602015114</v>
      </c>
      <c r="Y39" s="14">
        <f t="shared" si="42"/>
        <v>8.5642317380352644</v>
      </c>
      <c r="Z39" s="14">
        <f t="shared" si="43"/>
        <v>4.2821158690176322</v>
      </c>
      <c r="AB39" s="14">
        <f t="shared" si="36"/>
        <v>16.312056737588652</v>
      </c>
      <c r="AC39" s="14">
        <f t="shared" si="44"/>
        <v>19.621749408983451</v>
      </c>
      <c r="AD39" s="14">
        <f t="shared" si="45"/>
        <v>18.67612293144208</v>
      </c>
      <c r="AE39" s="14">
        <f t="shared" si="46"/>
        <v>7.5650118203309695</v>
      </c>
      <c r="AF39" s="14">
        <f t="shared" si="47"/>
        <v>10.401891252955084</v>
      </c>
      <c r="AG39" s="14">
        <f t="shared" si="48"/>
        <v>13.002364066193854</v>
      </c>
      <c r="AH39" s="14">
        <f t="shared" si="49"/>
        <v>14.42080378250591</v>
      </c>
    </row>
    <row r="40" spans="1:34" x14ac:dyDescent="0.3">
      <c r="S40" s="1" t="s">
        <v>14</v>
      </c>
      <c r="T40" s="2">
        <f>_xlfn.T.TEST(T34:T39,AB34:AB39,1,2)</f>
        <v>8.8868140060502148E-7</v>
      </c>
      <c r="U40" s="2">
        <f t="shared" ref="U40:Z40" si="50">_xlfn.T.TEST(U34:U39,AC34:AC39,1,2)</f>
        <v>2.0087558204044545E-8</v>
      </c>
      <c r="V40" s="2">
        <f t="shared" si="50"/>
        <v>9.7774461272920419E-4</v>
      </c>
      <c r="W40" s="2">
        <f t="shared" si="50"/>
        <v>6.0485180353862539E-7</v>
      </c>
      <c r="X40" s="2">
        <f t="shared" si="50"/>
        <v>3.9658689833437266E-5</v>
      </c>
      <c r="Y40" s="2">
        <f t="shared" si="50"/>
        <v>5.8964609069778644E-3</v>
      </c>
      <c r="Z40" s="2">
        <f t="shared" si="50"/>
        <v>1.7292069248012927E-8</v>
      </c>
    </row>
    <row r="41" spans="1:34" x14ac:dyDescent="0.3">
      <c r="S41" s="25" t="s">
        <v>43</v>
      </c>
      <c r="T41" s="2" t="s">
        <v>47</v>
      </c>
      <c r="U41" s="2" t="s">
        <v>47</v>
      </c>
      <c r="V41" s="2" t="s">
        <v>45</v>
      </c>
      <c r="W41" s="2" t="s">
        <v>47</v>
      </c>
      <c r="X41" s="2" t="s">
        <v>44</v>
      </c>
      <c r="Y41" s="2" t="s">
        <v>48</v>
      </c>
      <c r="Z41" s="2" t="s">
        <v>47</v>
      </c>
    </row>
    <row r="42" spans="1:34" x14ac:dyDescent="0.3">
      <c r="S42" s="25"/>
      <c r="T42" s="2"/>
      <c r="U42" s="2"/>
      <c r="V42" s="2"/>
      <c r="W42" s="2"/>
      <c r="X42" s="2"/>
      <c r="Y42" s="2"/>
      <c r="Z42" s="2"/>
    </row>
    <row r="43" spans="1:34" x14ac:dyDescent="0.3">
      <c r="S43" s="25"/>
      <c r="T43" s="2"/>
      <c r="U43" s="2"/>
      <c r="V43" s="2"/>
      <c r="W43" s="2"/>
      <c r="X43" s="2"/>
      <c r="Y43" s="2"/>
      <c r="Z43" s="2"/>
    </row>
    <row r="44" spans="1:34" x14ac:dyDescent="0.3">
      <c r="S44" s="25"/>
      <c r="T44" s="2"/>
      <c r="U44" s="2"/>
      <c r="V44" s="2"/>
      <c r="W44" s="2"/>
      <c r="X44" s="2"/>
      <c r="Y44" s="2"/>
      <c r="Z44" s="2"/>
    </row>
    <row r="45" spans="1:34" x14ac:dyDescent="0.3">
      <c r="T45" s="2"/>
      <c r="U45" s="2"/>
      <c r="V45" s="2"/>
      <c r="W45" s="2"/>
      <c r="X45" s="37" t="s">
        <v>99</v>
      </c>
      <c r="Y45" s="37"/>
      <c r="Z45" s="37"/>
    </row>
    <row r="46" spans="1:34" x14ac:dyDescent="0.3">
      <c r="D46" s="36" t="s">
        <v>0</v>
      </c>
      <c r="E46" s="36"/>
      <c r="F46" s="1"/>
      <c r="G46" s="41" t="s">
        <v>58</v>
      </c>
      <c r="H46" s="41"/>
      <c r="I46" s="41"/>
      <c r="J46" s="41"/>
      <c r="K46" s="41"/>
      <c r="L46" s="41"/>
      <c r="N46" s="8" t="s">
        <v>1</v>
      </c>
      <c r="T46" s="2"/>
      <c r="U46" s="2"/>
      <c r="V46" s="36" t="s">
        <v>0</v>
      </c>
      <c r="W46" s="36"/>
      <c r="X46" s="36"/>
      <c r="Y46" s="2"/>
      <c r="Z46" s="2"/>
      <c r="AE46" s="8" t="s">
        <v>1</v>
      </c>
    </row>
    <row r="47" spans="1:34" x14ac:dyDescent="0.3">
      <c r="B47" t="s">
        <v>30</v>
      </c>
      <c r="C47" t="s">
        <v>31</v>
      </c>
      <c r="D47" t="s">
        <v>32</v>
      </c>
      <c r="E47" t="s">
        <v>33</v>
      </c>
      <c r="F47" t="s">
        <v>34</v>
      </c>
      <c r="G47" t="s">
        <v>35</v>
      </c>
      <c r="H47" t="s">
        <v>36</v>
      </c>
      <c r="I47" t="s">
        <v>15</v>
      </c>
      <c r="K47" t="s">
        <v>30</v>
      </c>
      <c r="L47" t="s">
        <v>31</v>
      </c>
      <c r="M47" t="s">
        <v>32</v>
      </c>
      <c r="N47" t="s">
        <v>33</v>
      </c>
      <c r="O47" t="s">
        <v>34</v>
      </c>
      <c r="P47" t="s">
        <v>35</v>
      </c>
      <c r="Q47" t="s">
        <v>36</v>
      </c>
      <c r="R47" t="s">
        <v>15</v>
      </c>
      <c r="T47" s="2" t="s">
        <v>30</v>
      </c>
      <c r="U47" s="2" t="s">
        <v>31</v>
      </c>
      <c r="V47" s="2" t="s">
        <v>32</v>
      </c>
      <c r="W47" s="2" t="s">
        <v>33</v>
      </c>
      <c r="X47" s="2" t="s">
        <v>34</v>
      </c>
      <c r="Y47" s="2" t="s">
        <v>35</v>
      </c>
      <c r="Z47" s="2" t="s">
        <v>36</v>
      </c>
      <c r="AB47" t="s">
        <v>30</v>
      </c>
      <c r="AC47" t="s">
        <v>31</v>
      </c>
      <c r="AD47" t="s">
        <v>32</v>
      </c>
      <c r="AE47" t="s">
        <v>33</v>
      </c>
      <c r="AF47" t="s">
        <v>34</v>
      </c>
      <c r="AG47" t="s">
        <v>35</v>
      </c>
      <c r="AH47" t="s">
        <v>36</v>
      </c>
    </row>
    <row r="48" spans="1:34" x14ac:dyDescent="0.3">
      <c r="A48" s="39" t="s">
        <v>37</v>
      </c>
      <c r="B48">
        <v>0</v>
      </c>
      <c r="C48">
        <v>0</v>
      </c>
      <c r="D48">
        <v>38</v>
      </c>
      <c r="E48">
        <v>115</v>
      </c>
      <c r="F48">
        <v>135</v>
      </c>
      <c r="G48" s="2">
        <v>9</v>
      </c>
      <c r="H48">
        <v>1</v>
      </c>
      <c r="I48">
        <f t="shared" ref="I48:I53" si="51">SUM(B48:H48)</f>
        <v>298</v>
      </c>
      <c r="K48" s="2">
        <v>0</v>
      </c>
      <c r="L48" s="2">
        <v>12</v>
      </c>
      <c r="M48">
        <v>58</v>
      </c>
      <c r="N48" s="2">
        <v>50</v>
      </c>
      <c r="O48">
        <v>67</v>
      </c>
      <c r="P48" s="2">
        <v>91</v>
      </c>
      <c r="Q48" s="2">
        <v>48</v>
      </c>
      <c r="R48">
        <f t="shared" ref="R48:R53" si="52">SUM(K48:Q48)</f>
        <v>326</v>
      </c>
      <c r="T48" s="27">
        <f>(B48/I48)*100</f>
        <v>0</v>
      </c>
      <c r="U48" s="27">
        <f>(C48/I48)*100</f>
        <v>0</v>
      </c>
      <c r="V48" s="27">
        <f>(D48/I48)*100</f>
        <v>12.751677852348994</v>
      </c>
      <c r="W48" s="27">
        <f>(E48/I48)*100</f>
        <v>38.590604026845639</v>
      </c>
      <c r="X48" s="27">
        <f>(F48/I48)*100</f>
        <v>45.302013422818796</v>
      </c>
      <c r="Y48" s="27">
        <f>(G48/I48)*100</f>
        <v>3.0201342281879198</v>
      </c>
      <c r="Z48" s="27">
        <f>(H48/I48)*100</f>
        <v>0.33557046979865773</v>
      </c>
      <c r="AA48" s="14"/>
      <c r="AB48" s="14">
        <f>(K48/R48)*100</f>
        <v>0</v>
      </c>
      <c r="AC48" s="14">
        <f>(L48/R48)*100</f>
        <v>3.6809815950920246</v>
      </c>
      <c r="AD48" s="14">
        <f>(M48/R48)*100</f>
        <v>17.791411042944784</v>
      </c>
      <c r="AE48" s="14">
        <f>(N48/R48)*100</f>
        <v>15.337423312883436</v>
      </c>
      <c r="AF48" s="14">
        <f>(O48/R48)*100</f>
        <v>20.552147239263803</v>
      </c>
      <c r="AG48" s="14">
        <f>(P48/R48)*100</f>
        <v>27.914110429447852</v>
      </c>
      <c r="AH48" s="14">
        <f>(Q48/R48)*100</f>
        <v>14.723926380368098</v>
      </c>
    </row>
    <row r="49" spans="1:34" x14ac:dyDescent="0.3">
      <c r="A49" s="39"/>
      <c r="B49" s="2">
        <v>0</v>
      </c>
      <c r="C49">
        <v>0</v>
      </c>
      <c r="D49">
        <v>52</v>
      </c>
      <c r="E49">
        <v>106</v>
      </c>
      <c r="F49">
        <v>124</v>
      </c>
      <c r="G49">
        <v>15</v>
      </c>
      <c r="H49">
        <v>0</v>
      </c>
      <c r="I49">
        <f t="shared" si="51"/>
        <v>297</v>
      </c>
      <c r="K49">
        <v>1</v>
      </c>
      <c r="L49">
        <v>22</v>
      </c>
      <c r="M49">
        <v>45</v>
      </c>
      <c r="N49">
        <v>32</v>
      </c>
      <c r="O49">
        <v>61</v>
      </c>
      <c r="P49">
        <v>87</v>
      </c>
      <c r="Q49">
        <v>36</v>
      </c>
      <c r="R49">
        <f t="shared" si="52"/>
        <v>284</v>
      </c>
      <c r="T49" s="27">
        <f>(B49/I49)*100</f>
        <v>0</v>
      </c>
      <c r="U49" s="27">
        <f t="shared" ref="U49:U50" si="53">(C49/I49)*100</f>
        <v>0</v>
      </c>
      <c r="V49" s="27">
        <f t="shared" ref="V49:V50" si="54">(D49/I49)*100</f>
        <v>17.508417508417509</v>
      </c>
      <c r="W49" s="27">
        <f t="shared" ref="W49:W50" si="55">(E49/I49)*100</f>
        <v>35.690235690235689</v>
      </c>
      <c r="X49" s="27">
        <f t="shared" ref="X49:X50" si="56">(F49/I49)*100</f>
        <v>41.750841750841751</v>
      </c>
      <c r="Y49" s="27">
        <f t="shared" ref="Y49:Y50" si="57">(G49/I49)*100</f>
        <v>5.0505050505050502</v>
      </c>
      <c r="Z49" s="27">
        <f t="shared" ref="Z49:Z50" si="58">(H49/I49)*100</f>
        <v>0</v>
      </c>
      <c r="AA49" s="14"/>
      <c r="AB49" s="14">
        <f t="shared" ref="AB49:AB53" si="59">(K49/R49)*100</f>
        <v>0.35211267605633806</v>
      </c>
      <c r="AC49" s="14">
        <f t="shared" ref="AC49:AC53" si="60">(L49/R49)*100</f>
        <v>7.7464788732394361</v>
      </c>
      <c r="AD49" s="14">
        <f t="shared" ref="AD49:AD53" si="61">(M49/R49)*100</f>
        <v>15.845070422535212</v>
      </c>
      <c r="AE49" s="14">
        <f t="shared" ref="AE49:AE53" si="62">(N49/R49)*100</f>
        <v>11.267605633802818</v>
      </c>
      <c r="AF49" s="14">
        <f t="shared" ref="AF49:AF53" si="63">(O49/R49)*100</f>
        <v>21.47887323943662</v>
      </c>
      <c r="AG49" s="14">
        <f t="shared" ref="AG49:AG53" si="64">(P49/R49)*100</f>
        <v>30.633802816901408</v>
      </c>
      <c r="AH49" s="14">
        <f t="shared" ref="AH49:AH53" si="65">(Q49/R49)*100</f>
        <v>12.676056338028168</v>
      </c>
    </row>
    <row r="50" spans="1:34" x14ac:dyDescent="0.3">
      <c r="A50" s="39" t="s">
        <v>38</v>
      </c>
      <c r="B50">
        <v>0</v>
      </c>
      <c r="C50">
        <v>0</v>
      </c>
      <c r="D50">
        <v>23</v>
      </c>
      <c r="E50">
        <v>130</v>
      </c>
      <c r="F50">
        <v>127</v>
      </c>
      <c r="G50">
        <v>2</v>
      </c>
      <c r="H50">
        <v>0</v>
      </c>
      <c r="I50">
        <f t="shared" si="51"/>
        <v>282</v>
      </c>
      <c r="K50">
        <v>0</v>
      </c>
      <c r="L50">
        <v>15</v>
      </c>
      <c r="M50">
        <v>38</v>
      </c>
      <c r="N50">
        <v>37</v>
      </c>
      <c r="O50">
        <v>55</v>
      </c>
      <c r="P50">
        <v>81</v>
      </c>
      <c r="Q50">
        <v>30</v>
      </c>
      <c r="R50">
        <f t="shared" si="52"/>
        <v>256</v>
      </c>
      <c r="T50" s="27">
        <f t="shared" ref="T50:T53" si="66">(B50/I50)*100</f>
        <v>0</v>
      </c>
      <c r="U50" s="27">
        <f t="shared" si="53"/>
        <v>0</v>
      </c>
      <c r="V50" s="27">
        <f t="shared" si="54"/>
        <v>8.1560283687943276</v>
      </c>
      <c r="W50" s="27">
        <f t="shared" si="55"/>
        <v>46.099290780141843</v>
      </c>
      <c r="X50" s="27">
        <f t="shared" si="56"/>
        <v>45.035460992907801</v>
      </c>
      <c r="Y50" s="27">
        <f t="shared" si="57"/>
        <v>0.70921985815602839</v>
      </c>
      <c r="Z50" s="27">
        <f t="shared" si="58"/>
        <v>0</v>
      </c>
      <c r="AA50" s="14"/>
      <c r="AB50" s="14">
        <f t="shared" si="59"/>
        <v>0</v>
      </c>
      <c r="AC50" s="14">
        <f t="shared" si="60"/>
        <v>5.859375</v>
      </c>
      <c r="AD50" s="14">
        <f t="shared" si="61"/>
        <v>14.84375</v>
      </c>
      <c r="AE50" s="14">
        <f t="shared" si="62"/>
        <v>14.453125</v>
      </c>
      <c r="AF50" s="14">
        <f t="shared" si="63"/>
        <v>21.484375</v>
      </c>
      <c r="AG50" s="14">
        <f t="shared" si="64"/>
        <v>31.640625</v>
      </c>
      <c r="AH50" s="14">
        <f t="shared" si="65"/>
        <v>11.71875</v>
      </c>
    </row>
    <row r="51" spans="1:34" x14ac:dyDescent="0.3">
      <c r="A51" s="39"/>
      <c r="B51">
        <v>1</v>
      </c>
      <c r="C51">
        <v>2</v>
      </c>
      <c r="D51">
        <v>46</v>
      </c>
      <c r="E51">
        <v>132</v>
      </c>
      <c r="F51">
        <v>125</v>
      </c>
      <c r="G51">
        <v>6</v>
      </c>
      <c r="H51">
        <v>2</v>
      </c>
      <c r="I51">
        <f t="shared" si="51"/>
        <v>314</v>
      </c>
      <c r="K51">
        <v>1</v>
      </c>
      <c r="L51">
        <v>9</v>
      </c>
      <c r="M51">
        <v>43</v>
      </c>
      <c r="N51">
        <v>48</v>
      </c>
      <c r="O51">
        <v>74</v>
      </c>
      <c r="P51">
        <v>93</v>
      </c>
      <c r="Q51">
        <v>25</v>
      </c>
      <c r="R51">
        <f t="shared" si="52"/>
        <v>293</v>
      </c>
      <c r="T51" s="27">
        <f t="shared" si="66"/>
        <v>0.31847133757961787</v>
      </c>
      <c r="U51" s="27">
        <f>(C51/I51)*100</f>
        <v>0.63694267515923575</v>
      </c>
      <c r="V51" s="27">
        <f>(D51/I51)*100</f>
        <v>14.64968152866242</v>
      </c>
      <c r="W51" s="27">
        <f>(E51/I51)*100</f>
        <v>42.038216560509554</v>
      </c>
      <c r="X51" s="27">
        <f>(F51/I51)*100</f>
        <v>39.808917197452232</v>
      </c>
      <c r="Y51" s="27">
        <f>(G51/I51)*100</f>
        <v>1.910828025477707</v>
      </c>
      <c r="Z51" s="27">
        <f>(H51/I51)*100</f>
        <v>0.63694267515923575</v>
      </c>
      <c r="AA51" s="14"/>
      <c r="AB51" s="14">
        <f t="shared" si="59"/>
        <v>0.34129692832764508</v>
      </c>
      <c r="AC51" s="14">
        <f t="shared" si="60"/>
        <v>3.0716723549488054</v>
      </c>
      <c r="AD51" s="14">
        <f t="shared" si="61"/>
        <v>14.675767918088736</v>
      </c>
      <c r="AE51" s="14">
        <f t="shared" si="62"/>
        <v>16.382252559726961</v>
      </c>
      <c r="AF51" s="14">
        <f t="shared" si="63"/>
        <v>25.255972696245731</v>
      </c>
      <c r="AG51" s="14">
        <f t="shared" si="64"/>
        <v>31.74061433447099</v>
      </c>
      <c r="AH51" s="14">
        <f t="shared" si="65"/>
        <v>8.5324232081911262</v>
      </c>
    </row>
    <row r="52" spans="1:34" x14ac:dyDescent="0.3">
      <c r="A52" s="39" t="s">
        <v>39</v>
      </c>
      <c r="B52">
        <v>0</v>
      </c>
      <c r="C52">
        <v>2</v>
      </c>
      <c r="D52">
        <v>26</v>
      </c>
      <c r="E52">
        <v>110</v>
      </c>
      <c r="F52">
        <v>142</v>
      </c>
      <c r="G52">
        <v>10</v>
      </c>
      <c r="H52">
        <v>3</v>
      </c>
      <c r="I52">
        <f t="shared" si="51"/>
        <v>293</v>
      </c>
      <c r="K52">
        <v>0</v>
      </c>
      <c r="L52">
        <v>15</v>
      </c>
      <c r="M52">
        <v>51</v>
      </c>
      <c r="N52">
        <v>59</v>
      </c>
      <c r="O52">
        <v>66</v>
      </c>
      <c r="P52">
        <v>102</v>
      </c>
      <c r="Q52">
        <v>42</v>
      </c>
      <c r="R52">
        <f t="shared" si="52"/>
        <v>335</v>
      </c>
      <c r="T52" s="27">
        <f t="shared" si="66"/>
        <v>0</v>
      </c>
      <c r="U52" s="27">
        <f t="shared" ref="U52:U53" si="67">(C52/I52)*100</f>
        <v>0.68259385665529015</v>
      </c>
      <c r="V52" s="27">
        <f t="shared" ref="V52:V53" si="68">(D52/I52)*100</f>
        <v>8.8737201365187719</v>
      </c>
      <c r="W52" s="27">
        <f t="shared" ref="W52:W53" si="69">(E52/I52)*100</f>
        <v>37.542662116040951</v>
      </c>
      <c r="X52" s="27">
        <f t="shared" ref="X52:X53" si="70">(F52/I52)*100</f>
        <v>48.464163822525599</v>
      </c>
      <c r="Y52" s="27">
        <f t="shared" ref="Y52:Y53" si="71">(G52/I52)*100</f>
        <v>3.4129692832764507</v>
      </c>
      <c r="Z52" s="27">
        <f t="shared" ref="Z52:Z53" si="72">(H52/I52)*100</f>
        <v>1.0238907849829351</v>
      </c>
      <c r="AA52" s="14"/>
      <c r="AB52" s="14">
        <f t="shared" si="59"/>
        <v>0</v>
      </c>
      <c r="AC52" s="14">
        <f t="shared" si="60"/>
        <v>4.4776119402985071</v>
      </c>
      <c r="AD52" s="14">
        <f t="shared" si="61"/>
        <v>15.223880597014924</v>
      </c>
      <c r="AE52" s="14">
        <f t="shared" si="62"/>
        <v>17.611940298507463</v>
      </c>
      <c r="AF52" s="14">
        <f t="shared" si="63"/>
        <v>19.701492537313435</v>
      </c>
      <c r="AG52" s="14">
        <f t="shared" si="64"/>
        <v>30.447761194029848</v>
      </c>
      <c r="AH52" s="14">
        <f t="shared" si="65"/>
        <v>12.53731343283582</v>
      </c>
    </row>
    <row r="53" spans="1:34" x14ac:dyDescent="0.3">
      <c r="A53" s="39"/>
      <c r="B53">
        <v>0</v>
      </c>
      <c r="C53">
        <v>1</v>
      </c>
      <c r="D53">
        <v>33</v>
      </c>
      <c r="E53">
        <v>124</v>
      </c>
      <c r="F53">
        <v>112</v>
      </c>
      <c r="G53">
        <v>0</v>
      </c>
      <c r="H53">
        <v>0</v>
      </c>
      <c r="I53">
        <f t="shared" si="51"/>
        <v>270</v>
      </c>
      <c r="K53">
        <v>4</v>
      </c>
      <c r="L53">
        <v>16</v>
      </c>
      <c r="M53">
        <v>47</v>
      </c>
      <c r="N53">
        <v>46</v>
      </c>
      <c r="O53">
        <v>52</v>
      </c>
      <c r="P53">
        <v>98</v>
      </c>
      <c r="Q53">
        <v>27</v>
      </c>
      <c r="R53">
        <f t="shared" si="52"/>
        <v>290</v>
      </c>
      <c r="T53" s="27">
        <f t="shared" si="66"/>
        <v>0</v>
      </c>
      <c r="U53" s="27">
        <f t="shared" si="67"/>
        <v>0.37037037037037041</v>
      </c>
      <c r="V53" s="27">
        <f t="shared" si="68"/>
        <v>12.222222222222221</v>
      </c>
      <c r="W53" s="27">
        <f t="shared" si="69"/>
        <v>45.925925925925924</v>
      </c>
      <c r="X53" s="27">
        <f t="shared" si="70"/>
        <v>41.481481481481481</v>
      </c>
      <c r="Y53" s="27">
        <f t="shared" si="71"/>
        <v>0</v>
      </c>
      <c r="Z53" s="27">
        <f t="shared" si="72"/>
        <v>0</v>
      </c>
      <c r="AA53" s="14"/>
      <c r="AB53" s="14">
        <f t="shared" si="59"/>
        <v>1.3793103448275863</v>
      </c>
      <c r="AC53" s="14">
        <f t="shared" si="60"/>
        <v>5.5172413793103452</v>
      </c>
      <c r="AD53" s="14">
        <f t="shared" si="61"/>
        <v>16.206896551724135</v>
      </c>
      <c r="AE53" s="14">
        <f t="shared" si="62"/>
        <v>15.862068965517242</v>
      </c>
      <c r="AF53" s="14">
        <f t="shared" si="63"/>
        <v>17.931034482758619</v>
      </c>
      <c r="AG53" s="14">
        <f t="shared" si="64"/>
        <v>33.793103448275865</v>
      </c>
      <c r="AH53" s="14">
        <f t="shared" si="65"/>
        <v>9.3103448275862082</v>
      </c>
    </row>
    <row r="54" spans="1:34" x14ac:dyDescent="0.3">
      <c r="S54" s="1" t="s">
        <v>14</v>
      </c>
      <c r="T54" s="34">
        <f>_xlfn.T.TEST(T48:T53,AB48:AB53,1,2)</f>
        <v>0.11095907042394584</v>
      </c>
      <c r="U54" s="34">
        <f>_xlfn.T.TEST(U48:U53,AC48:AC53,1,2)</f>
        <v>2.3607489239131496E-5</v>
      </c>
      <c r="V54" s="34">
        <f t="shared" ref="V54:Z54" si="73">_xlfn.T.TEST(V48:V53,AD48:AD53,1,2)</f>
        <v>2.3897585985872584E-2</v>
      </c>
      <c r="W54" s="34">
        <f t="shared" si="73"/>
        <v>7.5867286490948309E-8</v>
      </c>
      <c r="X54" s="34">
        <f t="shared" si="73"/>
        <v>3.9954925259804323E-8</v>
      </c>
      <c r="Y54" s="34">
        <f t="shared" si="73"/>
        <v>7.611794270488791E-11</v>
      </c>
      <c r="Z54" s="34">
        <f t="shared" si="73"/>
        <v>1.7378576830770642E-7</v>
      </c>
    </row>
    <row r="55" spans="1:34" x14ac:dyDescent="0.3">
      <c r="S55" s="25" t="s">
        <v>43</v>
      </c>
      <c r="T55" s="2" t="s">
        <v>46</v>
      </c>
      <c r="U55" s="2" t="s">
        <v>44</v>
      </c>
      <c r="V55" s="2" t="s">
        <v>48</v>
      </c>
      <c r="W55" s="2" t="s">
        <v>47</v>
      </c>
      <c r="X55" s="2" t="s">
        <v>47</v>
      </c>
      <c r="Y55" s="2" t="s">
        <v>47</v>
      </c>
      <c r="Z55" s="2" t="s">
        <v>47</v>
      </c>
    </row>
  </sheetData>
  <mergeCells count="28">
    <mergeCell ref="A48:A49"/>
    <mergeCell ref="A50:A51"/>
    <mergeCell ref="A52:A53"/>
    <mergeCell ref="X1:Z1"/>
    <mergeCell ref="X14:Z14"/>
    <mergeCell ref="X31:Z31"/>
    <mergeCell ref="X45:Z45"/>
    <mergeCell ref="G46:L46"/>
    <mergeCell ref="G31:M31"/>
    <mergeCell ref="G14:L14"/>
    <mergeCell ref="G1:K1"/>
    <mergeCell ref="AB2:AC2"/>
    <mergeCell ref="AB15:AC15"/>
    <mergeCell ref="A36:A37"/>
    <mergeCell ref="A38:A39"/>
    <mergeCell ref="D46:E46"/>
    <mergeCell ref="V46:X46"/>
    <mergeCell ref="D32:E32"/>
    <mergeCell ref="A34:A35"/>
    <mergeCell ref="D15:E15"/>
    <mergeCell ref="A17:A18"/>
    <mergeCell ref="A19:A20"/>
    <mergeCell ref="A21:A22"/>
    <mergeCell ref="A4:A5"/>
    <mergeCell ref="A6:A7"/>
    <mergeCell ref="A8:A9"/>
    <mergeCell ref="D2:E2"/>
    <mergeCell ref="U2:V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workbookViewId="0">
      <selection activeCell="I40" sqref="I40"/>
    </sheetView>
  </sheetViews>
  <sheetFormatPr baseColWidth="10" defaultColWidth="8.88671875" defaultRowHeight="14.4" x14ac:dyDescent="0.3"/>
  <sheetData>
    <row r="1" spans="1:17" x14ac:dyDescent="0.3">
      <c r="A1" s="2"/>
      <c r="B1" s="38" t="s">
        <v>60</v>
      </c>
      <c r="C1" s="38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7" x14ac:dyDescent="0.3">
      <c r="A2" s="25" t="s">
        <v>51</v>
      </c>
      <c r="B2" s="43" t="s">
        <v>64</v>
      </c>
      <c r="C2" s="43" t="s">
        <v>65</v>
      </c>
      <c r="D2" s="43" t="s">
        <v>66</v>
      </c>
      <c r="E2" s="2"/>
      <c r="F2" s="25"/>
      <c r="G2" s="25"/>
      <c r="H2" s="25"/>
      <c r="I2" s="25"/>
      <c r="J2" s="48" t="s">
        <v>67</v>
      </c>
      <c r="K2" s="48"/>
      <c r="L2" s="48"/>
      <c r="M2" s="25"/>
      <c r="N2" s="25"/>
    </row>
    <row r="3" spans="1:17" x14ac:dyDescent="0.3">
      <c r="A3" s="2">
        <v>1</v>
      </c>
      <c r="B3" s="2">
        <v>7</v>
      </c>
      <c r="C3" s="2">
        <v>15</v>
      </c>
      <c r="D3" s="2">
        <v>9</v>
      </c>
      <c r="E3" s="2"/>
      <c r="F3" s="27"/>
      <c r="G3" s="2"/>
      <c r="H3" s="25" t="s">
        <v>51</v>
      </c>
      <c r="I3" s="25" t="s">
        <v>30</v>
      </c>
      <c r="J3" s="25" t="s">
        <v>31</v>
      </c>
      <c r="K3" s="25" t="s">
        <v>32</v>
      </c>
      <c r="L3" s="25" t="s">
        <v>33</v>
      </c>
      <c r="M3" s="25" t="s">
        <v>34</v>
      </c>
      <c r="N3" s="25" t="s">
        <v>35</v>
      </c>
    </row>
    <row r="4" spans="1:17" x14ac:dyDescent="0.3">
      <c r="A4" s="2">
        <v>2</v>
      </c>
      <c r="B4" s="2">
        <v>20</v>
      </c>
      <c r="C4" s="2">
        <v>32</v>
      </c>
      <c r="D4" s="2">
        <v>26</v>
      </c>
      <c r="E4" s="2"/>
      <c r="F4" s="27"/>
      <c r="G4" s="2"/>
      <c r="H4" s="25" t="s">
        <v>68</v>
      </c>
      <c r="I4" s="27">
        <v>1.0324483775811208</v>
      </c>
      <c r="J4" s="27">
        <v>2.9498525073746311</v>
      </c>
      <c r="K4" s="27">
        <v>3.5398230088495577</v>
      </c>
      <c r="L4" s="27">
        <v>27.286135693215343</v>
      </c>
      <c r="M4" s="27">
        <v>53.392330383480825</v>
      </c>
      <c r="N4" s="27">
        <v>11.799410029498524</v>
      </c>
    </row>
    <row r="5" spans="1:17" x14ac:dyDescent="0.3">
      <c r="A5" s="2">
        <v>3</v>
      </c>
      <c r="B5" s="2">
        <v>24</v>
      </c>
      <c r="C5" s="2">
        <v>41</v>
      </c>
      <c r="D5" s="2">
        <v>31</v>
      </c>
      <c r="E5" s="2"/>
      <c r="F5" s="27"/>
      <c r="G5" s="2"/>
      <c r="H5" s="25" t="s">
        <v>69</v>
      </c>
      <c r="I5" s="27">
        <v>2.109704641350211</v>
      </c>
      <c r="J5" s="27">
        <v>4.5007032348804499</v>
      </c>
      <c r="K5" s="27">
        <v>5.766526019690577</v>
      </c>
      <c r="L5" s="27">
        <v>24.472573839662449</v>
      </c>
      <c r="M5" s="27">
        <v>53.023909985935305</v>
      </c>
      <c r="N5" s="27">
        <v>10.126582278481013</v>
      </c>
    </row>
    <row r="6" spans="1:17" x14ac:dyDescent="0.3">
      <c r="A6" s="2">
        <v>4</v>
      </c>
      <c r="B6" s="2">
        <v>185</v>
      </c>
      <c r="C6" s="2">
        <v>174</v>
      </c>
      <c r="D6" s="2">
        <v>190</v>
      </c>
      <c r="E6" s="2"/>
      <c r="F6" s="27"/>
      <c r="G6" s="2"/>
      <c r="H6" s="25" t="s">
        <v>70</v>
      </c>
      <c r="I6" s="27">
        <v>1.2693935119887165</v>
      </c>
      <c r="J6" s="27">
        <v>3.6671368124118473</v>
      </c>
      <c r="K6" s="27">
        <v>4.3723554301833572</v>
      </c>
      <c r="L6" s="27">
        <v>26.798307475317351</v>
      </c>
      <c r="M6" s="27">
        <v>54.301833568406209</v>
      </c>
      <c r="N6" s="27">
        <v>9.5909732016925258</v>
      </c>
    </row>
    <row r="7" spans="1:17" x14ac:dyDescent="0.3">
      <c r="A7" s="2">
        <v>5</v>
      </c>
      <c r="B7" s="2">
        <v>362</v>
      </c>
      <c r="C7" s="2">
        <v>377</v>
      </c>
      <c r="D7" s="2">
        <v>385</v>
      </c>
      <c r="E7" s="2"/>
      <c r="F7" s="27"/>
      <c r="G7" s="2"/>
      <c r="H7" s="25" t="s">
        <v>49</v>
      </c>
      <c r="I7" s="27">
        <f t="shared" ref="I7:N7" si="0">AVERAGE(I4:I6)</f>
        <v>1.4705155103066827</v>
      </c>
      <c r="J7" s="27">
        <f t="shared" si="0"/>
        <v>3.7058975182223093</v>
      </c>
      <c r="K7" s="27">
        <f t="shared" si="0"/>
        <v>4.55956815290783</v>
      </c>
      <c r="L7" s="27">
        <f t="shared" si="0"/>
        <v>26.18567233606505</v>
      </c>
      <c r="M7" s="27">
        <f t="shared" si="0"/>
        <v>53.572691312607446</v>
      </c>
      <c r="N7" s="27">
        <f t="shared" si="0"/>
        <v>10.505655169890687</v>
      </c>
    </row>
    <row r="8" spans="1:17" x14ac:dyDescent="0.3">
      <c r="A8" s="2">
        <v>6</v>
      </c>
      <c r="B8" s="2">
        <v>80</v>
      </c>
      <c r="C8" s="2">
        <v>72</v>
      </c>
      <c r="D8" s="2">
        <v>68</v>
      </c>
      <c r="E8" s="2"/>
      <c r="F8" s="27"/>
      <c r="G8" s="2"/>
      <c r="H8" s="25"/>
      <c r="I8" s="2"/>
      <c r="J8" s="2"/>
      <c r="K8" s="2"/>
      <c r="L8" s="2"/>
      <c r="M8" s="2"/>
      <c r="N8" s="2"/>
    </row>
    <row r="9" spans="1:17" x14ac:dyDescent="0.3">
      <c r="A9" s="25" t="s">
        <v>15</v>
      </c>
      <c r="B9" s="2">
        <f>SUM(B3:B8)</f>
        <v>678</v>
      </c>
      <c r="C9" s="2">
        <f>SUM(C3:C8)</f>
        <v>711</v>
      </c>
      <c r="D9" s="2">
        <f>SUM(D3:D8)</f>
        <v>709</v>
      </c>
      <c r="E9" s="2"/>
      <c r="F9" s="27"/>
      <c r="G9" s="2"/>
      <c r="H9" s="2"/>
      <c r="I9" s="2"/>
      <c r="J9" s="2"/>
      <c r="K9" s="2"/>
      <c r="L9" s="2"/>
      <c r="M9" s="2"/>
      <c r="N9" s="2"/>
    </row>
    <row r="10" spans="1:17" x14ac:dyDescent="0.3">
      <c r="A10" s="25"/>
      <c r="B10" s="2"/>
      <c r="C10" s="2"/>
      <c r="D10" s="2"/>
      <c r="E10" s="2"/>
      <c r="F10" s="27"/>
      <c r="G10" s="2"/>
      <c r="H10" s="2"/>
      <c r="I10" s="2"/>
      <c r="J10" s="2"/>
      <c r="K10" s="2"/>
      <c r="L10" s="2"/>
      <c r="M10" s="2"/>
      <c r="N10" s="2"/>
    </row>
    <row r="11" spans="1:17" x14ac:dyDescent="0.3">
      <c r="A11" s="25"/>
      <c r="B11" s="2"/>
      <c r="C11" s="2"/>
      <c r="D11" s="2"/>
      <c r="E11" s="2"/>
      <c r="F11" s="27"/>
      <c r="G11" s="2"/>
      <c r="H11" s="2"/>
      <c r="I11" s="2"/>
      <c r="J11" s="2"/>
      <c r="K11" s="2"/>
      <c r="L11" s="2"/>
      <c r="M11" s="2"/>
      <c r="N11" s="2"/>
    </row>
    <row r="12" spans="1:17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7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7" x14ac:dyDescent="0.3">
      <c r="A14" s="25" t="s">
        <v>51</v>
      </c>
      <c r="B14" s="8" t="s">
        <v>71</v>
      </c>
      <c r="C14" s="8" t="s">
        <v>72</v>
      </c>
      <c r="D14" s="8" t="s">
        <v>73</v>
      </c>
      <c r="E14" s="2"/>
      <c r="F14" s="2"/>
      <c r="G14" s="2"/>
      <c r="H14" s="2"/>
      <c r="I14" s="25"/>
      <c r="J14" s="47" t="s">
        <v>74</v>
      </c>
      <c r="K14" s="47"/>
      <c r="L14" s="47"/>
      <c r="M14" s="25"/>
      <c r="N14" s="25"/>
    </row>
    <row r="15" spans="1:17" x14ac:dyDescent="0.3">
      <c r="A15" s="2">
        <v>1</v>
      </c>
      <c r="B15" s="2">
        <v>44</v>
      </c>
      <c r="C15" s="2">
        <v>30</v>
      </c>
      <c r="D15" s="2">
        <v>35</v>
      </c>
      <c r="E15" s="2"/>
      <c r="F15" s="27"/>
      <c r="G15" s="2"/>
      <c r="H15" s="25" t="s">
        <v>51</v>
      </c>
      <c r="I15" s="25" t="s">
        <v>30</v>
      </c>
      <c r="J15" s="25" t="s">
        <v>31</v>
      </c>
      <c r="K15" s="25" t="s">
        <v>32</v>
      </c>
      <c r="L15" s="25" t="s">
        <v>33</v>
      </c>
      <c r="M15" s="25" t="s">
        <v>34</v>
      </c>
      <c r="N15" s="25" t="s">
        <v>35</v>
      </c>
    </row>
    <row r="16" spans="1:17" x14ac:dyDescent="0.3">
      <c r="A16" s="2">
        <v>2</v>
      </c>
      <c r="B16" s="2">
        <v>60</v>
      </c>
      <c r="C16" s="2">
        <v>77</v>
      </c>
      <c r="D16" s="2">
        <v>53</v>
      </c>
      <c r="E16" s="2"/>
      <c r="F16" s="27"/>
      <c r="G16" s="2"/>
      <c r="H16" s="25" t="s">
        <v>75</v>
      </c>
      <c r="I16" s="27">
        <v>6.068965517241379</v>
      </c>
      <c r="J16" s="27">
        <v>8.2758620689655178</v>
      </c>
      <c r="K16" s="27">
        <v>12.137931034482758</v>
      </c>
      <c r="L16" s="27">
        <v>15.586206896551724</v>
      </c>
      <c r="M16" s="27">
        <v>43.58620689655173</v>
      </c>
      <c r="N16" s="27">
        <v>14.344827586206895</v>
      </c>
      <c r="Q16" s="2"/>
    </row>
    <row r="17" spans="1:14" x14ac:dyDescent="0.3">
      <c r="A17" s="2">
        <v>3</v>
      </c>
      <c r="B17" s="2">
        <v>88</v>
      </c>
      <c r="C17" s="2">
        <v>97</v>
      </c>
      <c r="D17" s="2">
        <v>92</v>
      </c>
      <c r="E17" s="2"/>
      <c r="F17" s="27"/>
      <c r="G17" s="2"/>
      <c r="H17" s="25" t="s">
        <v>76</v>
      </c>
      <c r="I17" s="27">
        <v>4.3731778425655978</v>
      </c>
      <c r="J17" s="27">
        <v>11.224489795918368</v>
      </c>
      <c r="K17" s="27">
        <v>14.139941690962099</v>
      </c>
      <c r="L17" s="27">
        <v>16.034985422740526</v>
      </c>
      <c r="M17" s="27">
        <v>41.690962099125365</v>
      </c>
      <c r="N17" s="27">
        <v>12.536443148688047</v>
      </c>
    </row>
    <row r="18" spans="1:14" x14ac:dyDescent="0.3">
      <c r="A18" s="2">
        <v>4</v>
      </c>
      <c r="B18" s="2">
        <v>113</v>
      </c>
      <c r="C18" s="2">
        <v>110</v>
      </c>
      <c r="D18" s="2">
        <v>96</v>
      </c>
      <c r="E18" s="2"/>
      <c r="F18" s="27"/>
      <c r="G18" s="2"/>
      <c r="H18" s="25" t="s">
        <v>77</v>
      </c>
      <c r="I18" s="27">
        <v>5.1928783382789323</v>
      </c>
      <c r="J18" s="27">
        <v>7.8635014836795243</v>
      </c>
      <c r="K18" s="27">
        <v>13.649851632047477</v>
      </c>
      <c r="L18" s="27">
        <v>14.243323442136498</v>
      </c>
      <c r="M18" s="27">
        <v>45.252225519287833</v>
      </c>
      <c r="N18" s="27">
        <v>13.798219584569733</v>
      </c>
    </row>
    <row r="19" spans="1:14" x14ac:dyDescent="0.3">
      <c r="A19" s="2">
        <v>5</v>
      </c>
      <c r="B19" s="2">
        <v>316</v>
      </c>
      <c r="C19" s="2">
        <v>286</v>
      </c>
      <c r="D19" s="2">
        <v>305</v>
      </c>
      <c r="E19" s="2"/>
      <c r="F19" s="27"/>
      <c r="G19" s="2"/>
      <c r="H19" s="25" t="s">
        <v>49</v>
      </c>
      <c r="I19" s="27">
        <f t="shared" ref="I19:N19" si="1">AVERAGE(I16:I18)</f>
        <v>5.21167389936197</v>
      </c>
      <c r="J19" s="27">
        <f t="shared" si="1"/>
        <v>9.121284449521136</v>
      </c>
      <c r="K19" s="27">
        <f t="shared" si="1"/>
        <v>13.309241452497446</v>
      </c>
      <c r="L19" s="27">
        <f t="shared" si="1"/>
        <v>15.28817192047625</v>
      </c>
      <c r="M19" s="27">
        <f t="shared" si="1"/>
        <v>43.509798171654978</v>
      </c>
      <c r="N19" s="27">
        <f t="shared" si="1"/>
        <v>13.559830106488226</v>
      </c>
    </row>
    <row r="20" spans="1:14" x14ac:dyDescent="0.3">
      <c r="A20" s="2">
        <v>6</v>
      </c>
      <c r="B20" s="2">
        <v>104</v>
      </c>
      <c r="C20" s="2">
        <v>86</v>
      </c>
      <c r="D20" s="2">
        <v>93</v>
      </c>
      <c r="E20" s="2"/>
      <c r="F20" s="27"/>
      <c r="G20" s="2"/>
      <c r="H20" s="25" t="s">
        <v>78</v>
      </c>
      <c r="I20" s="28">
        <f>_xlfn.T.TEST(I4:I6,I16:I18,2,1)</f>
        <v>4.3382720322887897E-2</v>
      </c>
      <c r="J20" s="28">
        <f t="shared" ref="J20:N20" si="2">_xlfn.T.TEST(J4:J6,J16:J18,2,1)</f>
        <v>1.7736429298798383E-2</v>
      </c>
      <c r="K20" s="28">
        <f t="shared" si="2"/>
        <v>9.6333423256442306E-4</v>
      </c>
      <c r="L20" s="28">
        <f t="shared" si="2"/>
        <v>1.2994022571293997E-2</v>
      </c>
      <c r="M20" s="28">
        <f t="shared" si="2"/>
        <v>4.4238051376744598E-3</v>
      </c>
      <c r="N20" s="28">
        <f t="shared" si="2"/>
        <v>3.3983841903743046E-2</v>
      </c>
    </row>
    <row r="21" spans="1:14" x14ac:dyDescent="0.3">
      <c r="A21" s="25" t="s">
        <v>15</v>
      </c>
      <c r="B21" s="2">
        <f>SUM(B15:B20)</f>
        <v>725</v>
      </c>
      <c r="C21" s="2">
        <f>SUM(C15:C20)</f>
        <v>686</v>
      </c>
      <c r="D21" s="2">
        <f>SUM(D15:D20)</f>
        <v>674</v>
      </c>
      <c r="E21" s="2"/>
      <c r="F21" s="27"/>
      <c r="G21" s="2"/>
      <c r="H21" s="2"/>
      <c r="I21" s="2" t="s">
        <v>48</v>
      </c>
      <c r="J21" s="29" t="s">
        <v>48</v>
      </c>
      <c r="K21" s="29" t="s">
        <v>45</v>
      </c>
      <c r="L21" s="29" t="s">
        <v>48</v>
      </c>
      <c r="M21" s="29" t="s">
        <v>45</v>
      </c>
      <c r="N21" s="29" t="s">
        <v>48</v>
      </c>
    </row>
    <row r="22" spans="1:14" x14ac:dyDescent="0.3">
      <c r="A22" s="25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3">
      <c r="A23" s="2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3">
      <c r="A24" s="25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3">
      <c r="A27" s="2"/>
      <c r="B27" s="38"/>
      <c r="C27" s="38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3">
      <c r="A28" s="25"/>
      <c r="B28" s="25"/>
      <c r="C28" s="25"/>
      <c r="D28" s="25"/>
      <c r="E28" s="2"/>
      <c r="F28" s="2"/>
      <c r="G28" s="2"/>
      <c r="H28" s="25"/>
      <c r="I28" s="25"/>
      <c r="J28" s="30"/>
      <c r="K28" s="30"/>
      <c r="L28" s="30"/>
      <c r="M28" s="25"/>
      <c r="N28" s="25"/>
    </row>
    <row r="29" spans="1:14" x14ac:dyDescent="0.3">
      <c r="A29" s="2"/>
      <c r="B29" s="2"/>
      <c r="C29" s="2"/>
      <c r="D29" s="2"/>
      <c r="E29" s="2"/>
      <c r="F29" s="2"/>
      <c r="G29" s="2"/>
      <c r="H29" s="25"/>
      <c r="I29" s="25"/>
      <c r="J29" s="25"/>
      <c r="K29" s="25"/>
      <c r="L29" s="25"/>
      <c r="M29" s="25"/>
      <c r="N29" s="25"/>
    </row>
    <row r="30" spans="1:14" x14ac:dyDescent="0.3">
      <c r="A30" s="2"/>
      <c r="B30" s="2"/>
      <c r="C30" s="2"/>
      <c r="D30" s="2"/>
      <c r="E30" s="2"/>
      <c r="F30" s="2"/>
      <c r="G30" s="2"/>
      <c r="H30" s="25"/>
      <c r="I30" s="27"/>
      <c r="J30" s="27"/>
      <c r="K30" s="27"/>
      <c r="L30" s="27"/>
      <c r="M30" s="27"/>
      <c r="N30" s="27"/>
    </row>
    <row r="31" spans="1:14" x14ac:dyDescent="0.3">
      <c r="A31" s="2"/>
      <c r="B31" s="2"/>
      <c r="C31" s="2"/>
      <c r="D31" s="2"/>
      <c r="E31" s="2"/>
      <c r="F31" s="2"/>
      <c r="G31" s="2"/>
      <c r="H31" s="25"/>
      <c r="I31" s="27"/>
      <c r="J31" s="27"/>
      <c r="K31" s="27"/>
      <c r="L31" s="27"/>
      <c r="M31" s="27"/>
      <c r="N31" s="27"/>
    </row>
    <row r="32" spans="1:14" x14ac:dyDescent="0.3">
      <c r="A32" s="2"/>
      <c r="B32" s="2"/>
      <c r="C32" s="2"/>
      <c r="D32" s="2"/>
      <c r="E32" s="2"/>
      <c r="F32" s="2"/>
      <c r="G32" s="2"/>
      <c r="H32" s="25"/>
      <c r="I32" s="27"/>
      <c r="J32" s="27"/>
      <c r="K32" s="27"/>
      <c r="L32" s="27"/>
      <c r="M32" s="27"/>
      <c r="N32" s="27"/>
    </row>
    <row r="33" spans="1:14" x14ac:dyDescent="0.3">
      <c r="A33" s="2"/>
      <c r="B33" s="2"/>
      <c r="C33" s="2"/>
      <c r="D33" s="2"/>
      <c r="E33" s="2"/>
      <c r="F33" s="2"/>
      <c r="G33" s="2"/>
      <c r="H33" s="25"/>
      <c r="I33" s="27"/>
      <c r="J33" s="27"/>
      <c r="K33" s="27"/>
      <c r="L33" s="27"/>
      <c r="M33" s="27"/>
      <c r="N33" s="27"/>
    </row>
    <row r="34" spans="1:14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x14ac:dyDescent="0.3">
      <c r="A35" s="2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x14ac:dyDescent="0.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x14ac:dyDescent="0.3">
      <c r="A38" s="2"/>
      <c r="B38" s="2"/>
      <c r="C38" s="2"/>
      <c r="D38" s="2"/>
      <c r="E38" s="2"/>
      <c r="F38" s="2"/>
      <c r="G38" s="2"/>
      <c r="H38" s="25"/>
      <c r="I38" s="25"/>
      <c r="J38" s="30"/>
      <c r="K38" s="30"/>
      <c r="L38" s="30"/>
      <c r="M38" s="25"/>
      <c r="N38" s="25"/>
    </row>
    <row r="39" spans="1:14" x14ac:dyDescent="0.3">
      <c r="A39" s="25"/>
      <c r="B39" s="25"/>
      <c r="C39" s="25"/>
      <c r="D39" s="25"/>
      <c r="E39" s="2"/>
      <c r="F39" s="2"/>
      <c r="G39" s="2"/>
      <c r="H39" s="25"/>
      <c r="I39" s="25"/>
      <c r="J39" s="25"/>
      <c r="K39" s="25"/>
      <c r="L39" s="25"/>
      <c r="M39" s="25"/>
      <c r="N39" s="25"/>
    </row>
    <row r="40" spans="1:14" x14ac:dyDescent="0.3">
      <c r="A40" s="2"/>
      <c r="B40" s="2"/>
      <c r="C40" s="2"/>
      <c r="D40" s="2"/>
      <c r="E40" s="2"/>
      <c r="F40" s="2"/>
      <c r="G40" s="2"/>
      <c r="H40" s="25"/>
      <c r="I40" s="27"/>
      <c r="J40" s="27"/>
      <c r="K40" s="27"/>
      <c r="L40" s="27"/>
      <c r="M40" s="27"/>
      <c r="N40" s="27"/>
    </row>
    <row r="41" spans="1:14" x14ac:dyDescent="0.3">
      <c r="A41" s="2"/>
      <c r="B41" s="2"/>
      <c r="C41" s="2"/>
      <c r="D41" s="2"/>
      <c r="E41" s="2"/>
      <c r="F41" s="2"/>
      <c r="G41" s="2"/>
      <c r="H41" s="25"/>
      <c r="I41" s="27"/>
      <c r="J41" s="27"/>
      <c r="K41" s="27"/>
      <c r="L41" s="27"/>
      <c r="M41" s="27"/>
      <c r="N41" s="27"/>
    </row>
    <row r="42" spans="1:14" x14ac:dyDescent="0.3">
      <c r="A42" s="2"/>
      <c r="B42" s="2"/>
      <c r="C42" s="2"/>
      <c r="D42" s="2"/>
      <c r="E42" s="2"/>
      <c r="F42" s="2"/>
      <c r="G42" s="2"/>
      <c r="H42" s="25"/>
      <c r="I42" s="27"/>
      <c r="J42" s="27"/>
      <c r="K42" s="27"/>
      <c r="L42" s="27"/>
      <c r="M42" s="27"/>
      <c r="N42" s="27"/>
    </row>
    <row r="43" spans="1:14" x14ac:dyDescent="0.3">
      <c r="A43" s="2"/>
      <c r="B43" s="2"/>
      <c r="C43" s="2"/>
      <c r="D43" s="2"/>
      <c r="E43" s="2"/>
      <c r="F43" s="2"/>
      <c r="G43" s="2"/>
      <c r="H43" s="25"/>
      <c r="I43" s="27"/>
      <c r="J43" s="27"/>
      <c r="K43" s="27"/>
      <c r="L43" s="27"/>
      <c r="M43" s="27"/>
      <c r="N43" s="27"/>
    </row>
    <row r="44" spans="1:14" x14ac:dyDescent="0.3">
      <c r="A44" s="2"/>
      <c r="B44" s="2"/>
      <c r="C44" s="2"/>
      <c r="D44" s="2"/>
      <c r="E44" s="2"/>
      <c r="F44" s="2"/>
      <c r="G44" s="2"/>
      <c r="H44" s="25"/>
      <c r="I44" s="28"/>
      <c r="J44" s="28"/>
      <c r="K44" s="28"/>
      <c r="L44" s="28"/>
      <c r="M44" s="28"/>
      <c r="N44" s="28"/>
    </row>
    <row r="45" spans="1:14" x14ac:dyDescent="0.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x14ac:dyDescent="0.3">
      <c r="A46" s="25"/>
      <c r="B46" s="2"/>
      <c r="C46" s="2"/>
      <c r="D46" s="2"/>
      <c r="E46" s="2"/>
      <c r="F46" s="2"/>
      <c r="G46" s="2"/>
      <c r="H46" s="25"/>
      <c r="I46" s="2"/>
      <c r="J46" s="38"/>
      <c r="K46" s="38"/>
      <c r="L46" s="38"/>
      <c r="M46" s="2"/>
      <c r="N46" s="2"/>
    </row>
  </sheetData>
  <mergeCells count="5">
    <mergeCell ref="J2:L2"/>
    <mergeCell ref="J14:L14"/>
    <mergeCell ref="B27:C27"/>
    <mergeCell ref="J46:L46"/>
    <mergeCell ref="B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H28" sqref="H28"/>
    </sheetView>
  </sheetViews>
  <sheetFormatPr baseColWidth="10" defaultColWidth="8.88671875" defaultRowHeight="14.4" x14ac:dyDescent="0.3"/>
  <cols>
    <col min="4" max="4" width="17.88671875" customWidth="1"/>
    <col min="7" max="7" width="14.33203125" customWidth="1"/>
    <col min="8" max="8" width="16.33203125" customWidth="1"/>
    <col min="12" max="12" width="22.21875" customWidth="1"/>
  </cols>
  <sheetData>
    <row r="1" spans="1:12" x14ac:dyDescent="0.3">
      <c r="B1" s="1"/>
      <c r="C1" s="1" t="s">
        <v>52</v>
      </c>
      <c r="D1" s="1"/>
      <c r="E1" s="1"/>
      <c r="F1" s="37" t="s">
        <v>55</v>
      </c>
      <c r="G1" s="37"/>
      <c r="H1" s="37"/>
      <c r="J1" s="37" t="s">
        <v>54</v>
      </c>
      <c r="K1" s="37"/>
      <c r="L1" s="37"/>
    </row>
    <row r="2" spans="1:12" x14ac:dyDescent="0.3">
      <c r="B2" s="43" t="s">
        <v>0</v>
      </c>
      <c r="C2" s="8" t="s">
        <v>1</v>
      </c>
      <c r="D2" s="42" t="s">
        <v>53</v>
      </c>
      <c r="E2" s="1"/>
      <c r="F2" s="43" t="s">
        <v>0</v>
      </c>
      <c r="G2" s="8" t="s">
        <v>1</v>
      </c>
      <c r="H2" s="42" t="s">
        <v>53</v>
      </c>
      <c r="J2" s="43" t="s">
        <v>0</v>
      </c>
      <c r="K2" s="8" t="s">
        <v>1</v>
      </c>
      <c r="L2" s="42" t="s">
        <v>53</v>
      </c>
    </row>
    <row r="3" spans="1:12" x14ac:dyDescent="0.3">
      <c r="B3">
        <v>37.1</v>
      </c>
      <c r="C3">
        <v>25.7</v>
      </c>
      <c r="D3">
        <v>32.799999999999997</v>
      </c>
      <c r="F3">
        <v>42</v>
      </c>
      <c r="G3">
        <v>28.2</v>
      </c>
      <c r="H3">
        <v>34.9</v>
      </c>
      <c r="J3">
        <v>36.200000000000003</v>
      </c>
      <c r="K3">
        <v>12.3</v>
      </c>
      <c r="L3">
        <v>24.3</v>
      </c>
    </row>
    <row r="4" spans="1:12" x14ac:dyDescent="0.3">
      <c r="B4">
        <v>43.1</v>
      </c>
      <c r="C4">
        <v>21.6</v>
      </c>
      <c r="D4">
        <v>29.1</v>
      </c>
      <c r="F4">
        <v>44.4</v>
      </c>
      <c r="G4">
        <v>30.5</v>
      </c>
      <c r="H4">
        <v>45.8</v>
      </c>
      <c r="J4">
        <v>33.200000000000003</v>
      </c>
      <c r="K4">
        <v>15.8</v>
      </c>
      <c r="L4">
        <v>34.299999999999997</v>
      </c>
    </row>
    <row r="5" spans="1:12" x14ac:dyDescent="0.3">
      <c r="B5">
        <v>39.4</v>
      </c>
      <c r="C5">
        <v>19.7</v>
      </c>
      <c r="D5">
        <v>30.8</v>
      </c>
      <c r="F5">
        <v>48.6</v>
      </c>
      <c r="G5">
        <v>23.7</v>
      </c>
      <c r="H5">
        <v>30.8</v>
      </c>
      <c r="J5">
        <v>39.4</v>
      </c>
      <c r="K5">
        <v>11.8</v>
      </c>
      <c r="L5">
        <v>32.5</v>
      </c>
    </row>
    <row r="6" spans="1:12" x14ac:dyDescent="0.3">
      <c r="B6">
        <v>34.799999999999997</v>
      </c>
      <c r="C6">
        <v>26.2</v>
      </c>
      <c r="D6">
        <v>35.9</v>
      </c>
      <c r="F6">
        <v>38.299999999999997</v>
      </c>
      <c r="G6">
        <v>31.8</v>
      </c>
      <c r="H6">
        <v>28.9</v>
      </c>
      <c r="J6">
        <v>40.5</v>
      </c>
      <c r="K6">
        <v>12.6</v>
      </c>
      <c r="L6">
        <v>23.8</v>
      </c>
    </row>
    <row r="7" spans="1:12" x14ac:dyDescent="0.3">
      <c r="B7">
        <v>38.6</v>
      </c>
      <c r="C7">
        <v>23.9</v>
      </c>
      <c r="D7">
        <v>34.700000000000003</v>
      </c>
      <c r="F7">
        <v>40.1</v>
      </c>
      <c r="G7">
        <v>25.3</v>
      </c>
      <c r="H7">
        <v>41</v>
      </c>
      <c r="J7">
        <v>32.700000000000003</v>
      </c>
      <c r="K7">
        <v>19.3</v>
      </c>
      <c r="L7">
        <v>27.5</v>
      </c>
    </row>
    <row r="8" spans="1:12" x14ac:dyDescent="0.3">
      <c r="B8">
        <v>45.3</v>
      </c>
      <c r="C8">
        <v>24.5</v>
      </c>
      <c r="D8">
        <v>32.6</v>
      </c>
      <c r="F8">
        <v>46.2</v>
      </c>
      <c r="G8">
        <v>26.2</v>
      </c>
      <c r="H8">
        <v>38.5</v>
      </c>
      <c r="J8">
        <v>31.9</v>
      </c>
      <c r="K8">
        <v>17.100000000000001</v>
      </c>
      <c r="L8">
        <v>22.9</v>
      </c>
    </row>
    <row r="9" spans="1:12" s="1" customFormat="1" x14ac:dyDescent="0.3">
      <c r="A9" s="1" t="s">
        <v>49</v>
      </c>
      <c r="B9" s="26">
        <f>AVERAGE(B3:B8)</f>
        <v>39.716666666666661</v>
      </c>
      <c r="C9" s="1">
        <f>AVERAGE(C3:C8)</f>
        <v>23.599999999999998</v>
      </c>
      <c r="D9" s="1">
        <f>AVERAGE(D3:D8)</f>
        <v>32.65</v>
      </c>
      <c r="F9" s="26">
        <f>AVERAGE(F3:F8)</f>
        <v>43.266666666666673</v>
      </c>
      <c r="G9" s="26">
        <f>AVERAGE(G3:G8)</f>
        <v>27.616666666666664</v>
      </c>
      <c r="H9" s="1">
        <f>AVERAGE(H3:H8)</f>
        <v>36.65</v>
      </c>
      <c r="J9" s="1">
        <f>AVERAGE(J3:J8)</f>
        <v>35.65</v>
      </c>
      <c r="K9" s="26">
        <f>AVERAGE(K3:K8)</f>
        <v>14.816666666666668</v>
      </c>
      <c r="L9" s="1">
        <f>AVERAGE(L3:L8)</f>
        <v>27.549999999999997</v>
      </c>
    </row>
    <row r="12" spans="1:12" x14ac:dyDescent="0.3">
      <c r="F12" s="37"/>
      <c r="G12" s="37"/>
      <c r="H12" s="37"/>
    </row>
    <row r="13" spans="1:12" x14ac:dyDescent="0.3">
      <c r="F13" s="1"/>
      <c r="G13" s="1"/>
      <c r="H13" s="1"/>
    </row>
    <row r="17" spans="4:4" x14ac:dyDescent="0.3">
      <c r="D17" s="22"/>
    </row>
  </sheetData>
  <mergeCells count="3">
    <mergeCell ref="F1:H1"/>
    <mergeCell ref="F12:H12"/>
    <mergeCell ref="J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CAG &amp; NeuroD neuron distributn</vt:lpstr>
      <vt:lpstr>Morphology classification</vt:lpstr>
      <vt:lpstr>Length of leading process</vt:lpstr>
      <vt:lpstr>Orientation</vt:lpstr>
      <vt:lpstr>Nestin</vt:lpstr>
      <vt:lpstr>a-Catenin</vt:lpstr>
      <vt:lpstr>Bin analysis-hGFAP-Cre</vt:lpstr>
      <vt:lpstr>Bin analysis-Nex-Cre</vt:lpstr>
      <vt:lpstr>Nestin &amp; a-catenin Rescue</vt:lpstr>
      <vt:lpstr>Ctip2+ &amp; Cux1+ neuron rescue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Godwin Sokpor</dc:creator>
  <cp:lastModifiedBy>Godwin Sokpor</cp:lastModifiedBy>
  <dcterms:created xsi:type="dcterms:W3CDTF">2019-02-12T23:15:02Z</dcterms:created>
  <dcterms:modified xsi:type="dcterms:W3CDTF">2021-03-29T11:08:55Z</dcterms:modified>
</cp:coreProperties>
</file>