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315"/>
  <workbookPr/>
  <mc:AlternateContent xmlns:mc="http://schemas.openxmlformats.org/markup-compatibility/2006">
    <mc:Choice Requires="x15">
      <x15ac:absPath xmlns:x15ac="http://schemas.microsoft.com/office/spreadsheetml/2010/11/ac" url="/Users/ew2/Desktop/PLOS Medicine/WORD PROOFS/PMEDICINE-D-17-00599/"/>
    </mc:Choice>
  </mc:AlternateContent>
  <bookViews>
    <workbookView xWindow="2700" yWindow="3180" windowWidth="22900" windowHeight="12820" tabRatio="500"/>
  </bookViews>
  <sheets>
    <sheet name="S6 Table" sheetId="1" r:id="rId1"/>
  </sheets>
  <definedNames>
    <definedName name="_ENREF_1" localSheetId="0">'S6 Table'!$A$73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6" i="1" l="1"/>
  <c r="F58" i="1"/>
  <c r="F57" i="1"/>
  <c r="G56" i="1"/>
  <c r="G58" i="1"/>
  <c r="G57" i="1"/>
  <c r="I57" i="1"/>
  <c r="F61" i="1"/>
  <c r="F63" i="1"/>
  <c r="F62" i="1"/>
  <c r="G61" i="1"/>
  <c r="G63" i="1"/>
  <c r="G62" i="1"/>
  <c r="I62" i="1"/>
  <c r="I65" i="1"/>
  <c r="K65" i="1"/>
  <c r="J65" i="1"/>
  <c r="D65" i="1"/>
  <c r="B65" i="1"/>
  <c r="K62" i="1"/>
  <c r="J62" i="1"/>
  <c r="K57" i="1"/>
  <c r="J57" i="1"/>
  <c r="F40" i="1"/>
  <c r="F42" i="1"/>
  <c r="F41" i="1"/>
  <c r="G40" i="1"/>
  <c r="G42" i="1"/>
  <c r="G41" i="1"/>
  <c r="I41" i="1"/>
  <c r="F45" i="1"/>
  <c r="F47" i="1"/>
  <c r="F46" i="1"/>
  <c r="G45" i="1"/>
  <c r="G47" i="1"/>
  <c r="G46" i="1"/>
  <c r="I46" i="1"/>
  <c r="I49" i="1"/>
  <c r="K49" i="1"/>
  <c r="J49" i="1"/>
  <c r="D49" i="1"/>
  <c r="B49" i="1"/>
  <c r="K46" i="1"/>
  <c r="J46" i="1"/>
  <c r="K41" i="1"/>
  <c r="J41" i="1"/>
  <c r="F24" i="1"/>
  <c r="F26" i="1"/>
  <c r="F25" i="1"/>
  <c r="G24" i="1"/>
  <c r="G26" i="1"/>
  <c r="G25" i="1"/>
  <c r="I25" i="1"/>
  <c r="F29" i="1"/>
  <c r="F31" i="1"/>
  <c r="F30" i="1"/>
  <c r="G29" i="1"/>
  <c r="G31" i="1"/>
  <c r="G30" i="1"/>
  <c r="I30" i="1"/>
  <c r="I33" i="1"/>
  <c r="K33" i="1"/>
  <c r="J33" i="1"/>
  <c r="D33" i="1"/>
  <c r="B33" i="1"/>
  <c r="K30" i="1"/>
  <c r="J30" i="1"/>
  <c r="K25" i="1"/>
  <c r="J25" i="1"/>
  <c r="F8" i="1"/>
  <c r="F10" i="1"/>
  <c r="F9" i="1"/>
  <c r="G8" i="1"/>
  <c r="G10" i="1"/>
  <c r="G9" i="1"/>
  <c r="I9" i="1"/>
  <c r="F13" i="1"/>
  <c r="F15" i="1"/>
  <c r="F14" i="1"/>
  <c r="G13" i="1"/>
  <c r="G15" i="1"/>
  <c r="G14" i="1"/>
  <c r="I14" i="1"/>
  <c r="I17" i="1"/>
  <c r="K17" i="1"/>
  <c r="J17" i="1"/>
  <c r="D17" i="1"/>
  <c r="B17" i="1"/>
  <c r="K14" i="1"/>
  <c r="J14" i="1"/>
  <c r="K9" i="1"/>
  <c r="J9" i="1"/>
</calcChain>
</file>

<file path=xl/sharedStrings.xml><?xml version="1.0" encoding="utf-8"?>
<sst xmlns="http://schemas.openxmlformats.org/spreadsheetml/2006/main" count="107" uniqueCount="27">
  <si>
    <t>A) All ancestries combined</t>
  </si>
  <si>
    <t>HbA1c accounting for 
erythrocytic variants</t>
  </si>
  <si>
    <t>HbA1c without accounting for erythrocytic variants</t>
  </si>
  <si>
    <t>&lt;6.5(%)</t>
    <phoneticPr fontId="0" type="noConversion"/>
  </si>
  <si>
    <t>≥6.5(%)</t>
    <phoneticPr fontId="0" type="noConversion"/>
  </si>
  <si>
    <t>N up // % up</t>
  </si>
  <si>
    <t>N down // % down</t>
  </si>
  <si>
    <t>Up|up - down|down</t>
  </si>
  <si>
    <t>95%CI</t>
  </si>
  <si>
    <t>P</t>
    <phoneticPr fontId="0" type="noConversion"/>
  </si>
  <si>
    <t>N</t>
  </si>
  <si>
    <t>row%</t>
  </si>
  <si>
    <t>FG ≥ 7 mmol/L</t>
  </si>
  <si>
    <t>HbA1c &lt;6.5(%)</t>
    <phoneticPr fontId="0" type="noConversion"/>
  </si>
  <si>
    <t>HbA1c ≥6.5(%)</t>
    <phoneticPr fontId="0" type="noConversion"/>
  </si>
  <si>
    <t>Event NRI =</t>
  </si>
  <si>
    <t>Total N</t>
  </si>
  <si>
    <t>FG &lt; 7 mmol/L</t>
  </si>
  <si>
    <t>Nonevent NRI =</t>
  </si>
  <si>
    <t>total % in  category</t>
    <phoneticPr fontId="0" type="noConversion"/>
  </si>
  <si>
    <t>Overall NRI =</t>
  </si>
  <si>
    <t>B) European ancestry</t>
  </si>
  <si>
    <t>C) African American ancestry</t>
  </si>
  <si>
    <t>D) East Asian ancestry</t>
  </si>
  <si>
    <r>
      <t xml:space="preserve">The event NRI is the net proportion of individuals diagnosed with T2D by FG ≥7 mmol/L who were reclassified from having a measured HbA1c &lt;6.5% to variant-adjusted HbA1c ≥6.5% after accounting for the contribution of erythrocytic loci. The non-event NRI is the net proportion of individuals without T2D by FG &lt;7 mmol/L who were reclassified from having a measured HbA1c ≥6.5% to variant-adjusted HbA1c &lt;6.5% after accounting for the contribution of erythrocytic loci. The overall NRI is the summation of the event NRI and non-event NRI [Pencina </t>
    </r>
    <r>
      <rPr>
        <i/>
        <sz val="12"/>
        <color theme="1"/>
        <rFont val="Calibri"/>
        <family val="2"/>
        <scheme val="minor"/>
      </rPr>
      <t>et al</t>
    </r>
    <r>
      <rPr>
        <sz val="12"/>
        <color theme="1"/>
        <rFont val="Calibri"/>
        <family val="2"/>
        <scheme val="minor"/>
      </rPr>
      <t>. 2008].</t>
    </r>
  </si>
  <si>
    <t>Pencina MJ, D'Agostino RB, Sr., D'Agostino RB, Jr., Vasan RS. Evaluating the added predictive ability of a new marker: from area under the ROC curve to reclassification and beyond. Statistics in medicine. 2008;27(2):157-72; discussion 207-12. doi: 10.1002/sim.2929. PubMed PMID: 17569110.</t>
  </si>
  <si>
    <r>
      <t>S6 Table</t>
    </r>
    <r>
      <rPr>
        <sz val="11"/>
        <color rgb="FF000000"/>
        <rFont val="Arial"/>
        <family val="2"/>
      </rPr>
      <t>. Net Reclassification Index of type 2 diabetes (T2D) status by measured glycated hemoglobin (HbA1c) ≥ 6.5% compared to fasting glucose (FG) ≥ 7 mmol/L with and without accounting for erythrocytic genetic variants by ancestry.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</si>
</sst>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1"/>
      <color rgb="FF1C9E2E"/>
      <name val="Arial"/>
      <family val="2"/>
    </font>
    <font>
      <b/>
      <sz val="11"/>
      <color rgb="FFC9002D"/>
      <name val="Arial"/>
      <family val="2"/>
    </font>
    <font>
      <sz val="11"/>
      <color theme="1"/>
      <name val="Arial"/>
      <family val="2"/>
    </font>
    <font>
      <i/>
      <sz val="12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66">
    <xf numFmtId="0" fontId="0" fillId="0" borderId="0" xfId="0"/>
    <xf numFmtId="0" fontId="4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5" fillId="0" borderId="1" xfId="0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0" fontId="5" fillId="0" borderId="7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/>
    </xf>
    <xf numFmtId="0" fontId="5" fillId="0" borderId="7" xfId="0" applyFont="1" applyFill="1" applyBorder="1"/>
    <xf numFmtId="0" fontId="5" fillId="0" borderId="12" xfId="0" applyFont="1" applyFill="1" applyBorder="1" applyAlignment="1">
      <alignment horizontal="center"/>
    </xf>
    <xf numFmtId="0" fontId="5" fillId="0" borderId="13" xfId="0" applyFont="1" applyFill="1" applyBorder="1"/>
    <xf numFmtId="0" fontId="5" fillId="0" borderId="0" xfId="0" applyFont="1" applyFill="1" applyBorder="1"/>
    <xf numFmtId="0" fontId="5" fillId="0" borderId="14" xfId="0" applyFont="1" applyFill="1" applyBorder="1" applyAlignment="1">
      <alignment horizontal="center"/>
    </xf>
    <xf numFmtId="0" fontId="5" fillId="0" borderId="8" xfId="0" applyFont="1" applyFill="1" applyBorder="1"/>
    <xf numFmtId="0" fontId="5" fillId="0" borderId="9" xfId="0" applyFont="1" applyFill="1" applyBorder="1"/>
    <xf numFmtId="0" fontId="5" fillId="0" borderId="10" xfId="0" applyFont="1" applyFill="1" applyBorder="1"/>
    <xf numFmtId="0" fontId="5" fillId="0" borderId="11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center"/>
    </xf>
    <xf numFmtId="10" fontId="5" fillId="0" borderId="0" xfId="0" applyNumberFormat="1" applyFont="1" applyFill="1" applyBorder="1" applyAlignment="1">
      <alignment horizontal="center"/>
    </xf>
    <xf numFmtId="10" fontId="7" fillId="0" borderId="15" xfId="0" applyNumberFormat="1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/>
    </xf>
    <xf numFmtId="10" fontId="8" fillId="0" borderId="0" xfId="0" applyNumberFormat="1" applyFont="1" applyFill="1" applyBorder="1" applyAlignment="1">
      <alignment horizontal="center"/>
    </xf>
    <xf numFmtId="10" fontId="5" fillId="0" borderId="15" xfId="0" applyNumberFormat="1" applyFont="1" applyFill="1" applyBorder="1" applyAlignment="1">
      <alignment horizontal="center"/>
    </xf>
    <xf numFmtId="10" fontId="7" fillId="0" borderId="13" xfId="0" applyNumberFormat="1" applyFont="1" applyFill="1" applyBorder="1" applyAlignment="1">
      <alignment horizontal="center"/>
    </xf>
    <xf numFmtId="10" fontId="4" fillId="0" borderId="0" xfId="0" applyNumberFormat="1" applyFont="1" applyFill="1" applyBorder="1" applyAlignment="1">
      <alignment horizontal="center"/>
    </xf>
    <xf numFmtId="10" fontId="5" fillId="0" borderId="0" xfId="0" applyNumberFormat="1" applyFont="1" applyFill="1" applyBorder="1"/>
    <xf numFmtId="11" fontId="5" fillId="0" borderId="14" xfId="0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10" fontId="8" fillId="0" borderId="13" xfId="0" applyNumberFormat="1" applyFont="1" applyFill="1" applyBorder="1" applyAlignment="1">
      <alignment horizontal="center"/>
    </xf>
    <xf numFmtId="10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15" xfId="0" applyFont="1" applyFill="1" applyBorder="1"/>
    <xf numFmtId="11" fontId="5" fillId="0" borderId="14" xfId="0" applyNumberFormat="1" applyFont="1" applyFill="1" applyBorder="1"/>
    <xf numFmtId="0" fontId="5" fillId="0" borderId="16" xfId="0" applyFont="1" applyFill="1" applyBorder="1"/>
    <xf numFmtId="164" fontId="5" fillId="0" borderId="17" xfId="0" applyNumberFormat="1" applyFont="1" applyFill="1" applyBorder="1"/>
    <xf numFmtId="164" fontId="5" fillId="0" borderId="18" xfId="0" applyNumberFormat="1" applyFont="1" applyFill="1" applyBorder="1"/>
    <xf numFmtId="0" fontId="5" fillId="0" borderId="19" xfId="0" applyFont="1" applyFill="1" applyBorder="1"/>
    <xf numFmtId="0" fontId="5" fillId="0" borderId="17" xfId="0" applyFont="1" applyFill="1" applyBorder="1"/>
    <xf numFmtId="0" fontId="4" fillId="0" borderId="17" xfId="0" applyFont="1" applyFill="1" applyBorder="1" applyAlignment="1">
      <alignment horizontal="right"/>
    </xf>
    <xf numFmtId="10" fontId="4" fillId="0" borderId="18" xfId="0" applyNumberFormat="1" applyFont="1" applyFill="1" applyBorder="1"/>
    <xf numFmtId="10" fontId="5" fillId="0" borderId="17" xfId="0" applyNumberFormat="1" applyFont="1" applyFill="1" applyBorder="1"/>
    <xf numFmtId="11" fontId="4" fillId="0" borderId="20" xfId="0" applyNumberFormat="1" applyFont="1" applyFill="1" applyBorder="1" applyAlignment="1">
      <alignment horizontal="center"/>
    </xf>
    <xf numFmtId="0" fontId="9" fillId="0" borderId="0" xfId="0" applyFont="1" applyFill="1"/>
    <xf numFmtId="0" fontId="5" fillId="0" borderId="0" xfId="0" applyFont="1" applyFill="1"/>
    <xf numFmtId="165" fontId="4" fillId="0" borderId="20" xfId="0" applyNumberFormat="1" applyFont="1" applyFill="1" applyBorder="1" applyAlignment="1">
      <alignment horizontal="center"/>
    </xf>
    <xf numFmtId="165" fontId="5" fillId="0" borderId="14" xfId="0" applyNumberFormat="1" applyFont="1" applyFill="1" applyBorder="1" applyAlignment="1">
      <alignment horizontal="center"/>
    </xf>
    <xf numFmtId="165" fontId="5" fillId="0" borderId="14" xfId="0" applyNumberFormat="1" applyFont="1" applyFill="1" applyBorder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4" fillId="0" borderId="17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tabSelected="1" workbookViewId="0">
      <selection sqref="A1:L1"/>
    </sheetView>
  </sheetViews>
  <sheetFormatPr baseColWidth="10" defaultRowHeight="16" x14ac:dyDescent="0.2"/>
  <cols>
    <col min="1" max="1" width="24.83203125" customWidth="1"/>
    <col min="2" max="2" width="8.33203125" customWidth="1"/>
    <col min="3" max="3" width="9.5" bestFit="1" customWidth="1"/>
    <col min="4" max="4" width="6.83203125" customWidth="1"/>
    <col min="5" max="5" width="8.1640625" customWidth="1"/>
    <col min="6" max="6" width="7" customWidth="1"/>
    <col min="7" max="7" width="8.6640625" customWidth="1"/>
    <col min="8" max="8" width="15.1640625" customWidth="1"/>
    <col min="9" max="9" width="10.6640625" customWidth="1"/>
    <col min="10" max="10" width="8.33203125" bestFit="1" customWidth="1"/>
    <col min="11" max="11" width="7.33203125" customWidth="1"/>
    <col min="12" max="12" width="9.1640625" bestFit="1" customWidth="1"/>
  </cols>
  <sheetData>
    <row r="1" spans="1:12" ht="34" customHeight="1" x14ac:dyDescent="0.2">
      <c r="A1" s="65" t="s">
        <v>26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3" spans="1:12" ht="17" thickBot="1" x14ac:dyDescent="0.25">
      <c r="A3" s="1" t="s">
        <v>0</v>
      </c>
      <c r="B3" s="1"/>
      <c r="C3" s="1"/>
      <c r="D3" s="1"/>
      <c r="E3" s="1"/>
      <c r="F3" s="1"/>
      <c r="G3" s="1"/>
      <c r="H3" s="1"/>
      <c r="I3" s="1"/>
      <c r="J3" s="1"/>
      <c r="K3" s="1"/>
      <c r="L3" s="2"/>
    </row>
    <row r="4" spans="1:12" x14ac:dyDescent="0.2">
      <c r="A4" s="3"/>
      <c r="B4" s="63" t="s">
        <v>1</v>
      </c>
      <c r="C4" s="63"/>
      <c r="D4" s="63"/>
      <c r="E4" s="64"/>
      <c r="F4" s="4"/>
      <c r="G4" s="5"/>
      <c r="H4" s="5"/>
      <c r="I4" s="5"/>
      <c r="J4" s="5"/>
      <c r="K4" s="5"/>
      <c r="L4" s="6"/>
    </row>
    <row r="5" spans="1:12" ht="43" x14ac:dyDescent="0.2">
      <c r="A5" s="7" t="s">
        <v>2</v>
      </c>
      <c r="B5" s="57" t="s">
        <v>3</v>
      </c>
      <c r="C5" s="57"/>
      <c r="D5" s="57" t="s">
        <v>4</v>
      </c>
      <c r="E5" s="58"/>
      <c r="F5" s="8" t="s">
        <v>5</v>
      </c>
      <c r="G5" s="9" t="s">
        <v>6</v>
      </c>
      <c r="H5" s="9"/>
      <c r="I5" s="10" t="s">
        <v>7</v>
      </c>
      <c r="J5" s="59" t="s">
        <v>8</v>
      </c>
      <c r="K5" s="59"/>
      <c r="L5" s="11" t="s">
        <v>9</v>
      </c>
    </row>
    <row r="6" spans="1:12" x14ac:dyDescent="0.2">
      <c r="A6" s="12"/>
      <c r="B6" s="13" t="s">
        <v>10</v>
      </c>
      <c r="C6" s="13" t="s">
        <v>11</v>
      </c>
      <c r="D6" s="13" t="s">
        <v>10</v>
      </c>
      <c r="E6" s="13" t="s">
        <v>11</v>
      </c>
      <c r="F6" s="14"/>
      <c r="G6" s="15"/>
      <c r="H6" s="15"/>
      <c r="I6" s="15"/>
      <c r="J6" s="15"/>
      <c r="K6" s="15"/>
      <c r="L6" s="16"/>
    </row>
    <row r="7" spans="1:12" x14ac:dyDescent="0.2">
      <c r="A7" s="7" t="s">
        <v>12</v>
      </c>
      <c r="B7" s="17"/>
      <c r="C7" s="17"/>
      <c r="D7" s="17"/>
      <c r="E7" s="18"/>
      <c r="F7" s="19"/>
      <c r="G7" s="17"/>
      <c r="H7" s="17"/>
      <c r="I7" s="18"/>
      <c r="J7" s="17"/>
      <c r="K7" s="17"/>
      <c r="L7" s="20"/>
    </row>
    <row r="8" spans="1:12" x14ac:dyDescent="0.2">
      <c r="A8" s="21" t="s">
        <v>13</v>
      </c>
      <c r="B8" s="22">
        <v>385</v>
      </c>
      <c r="C8" s="23">
        <v>0.98717948717948723</v>
      </c>
      <c r="D8" s="22">
        <v>5</v>
      </c>
      <c r="E8" s="24">
        <v>1.282051282051282E-2</v>
      </c>
      <c r="F8" s="25">
        <f>D8</f>
        <v>5</v>
      </c>
      <c r="G8" s="26">
        <f>B9</f>
        <v>33</v>
      </c>
      <c r="H8" s="27"/>
      <c r="I8" s="28"/>
      <c r="J8" s="22"/>
      <c r="K8" s="22"/>
      <c r="L8" s="16"/>
    </row>
    <row r="9" spans="1:12" x14ac:dyDescent="0.2">
      <c r="A9" s="21" t="s">
        <v>14</v>
      </c>
      <c r="B9" s="22">
        <v>33</v>
      </c>
      <c r="C9" s="29">
        <v>8.7533156498673742E-2</v>
      </c>
      <c r="D9" s="22">
        <v>344</v>
      </c>
      <c r="E9" s="30">
        <v>0.91246684350132623</v>
      </c>
      <c r="F9" s="31">
        <f>F8/F10</f>
        <v>6.51890482398957E-3</v>
      </c>
      <c r="G9" s="29">
        <f>G8/G10</f>
        <v>4.3024771838331158E-2</v>
      </c>
      <c r="H9" s="32" t="s">
        <v>15</v>
      </c>
      <c r="I9" s="30">
        <f>F9-G9</f>
        <v>-3.6505867014341588E-2</v>
      </c>
      <c r="J9" s="33">
        <f>I9-1.96*N9</f>
        <v>-3.6505867014341588E-2</v>
      </c>
      <c r="K9" s="33">
        <f>I9+1.96*N9</f>
        <v>-3.6505867014341588E-2</v>
      </c>
      <c r="L9" s="34">
        <v>2.7835121184639901E-6</v>
      </c>
    </row>
    <row r="10" spans="1:12" x14ac:dyDescent="0.2">
      <c r="A10" s="21" t="s">
        <v>16</v>
      </c>
      <c r="B10" s="22">
        <v>418</v>
      </c>
      <c r="C10" s="22"/>
      <c r="D10" s="22">
        <v>349</v>
      </c>
      <c r="E10" s="28"/>
      <c r="F10" s="35">
        <f>B10+D10</f>
        <v>767</v>
      </c>
      <c r="G10" s="22">
        <f>F10</f>
        <v>767</v>
      </c>
      <c r="H10" s="22"/>
      <c r="I10" s="28"/>
      <c r="J10" s="22"/>
      <c r="K10" s="22"/>
      <c r="L10" s="34"/>
    </row>
    <row r="11" spans="1:12" x14ac:dyDescent="0.2">
      <c r="A11" s="12"/>
      <c r="B11" s="22"/>
      <c r="C11" s="22"/>
      <c r="D11" s="22"/>
      <c r="E11" s="28"/>
      <c r="F11" s="35"/>
      <c r="G11" s="22"/>
      <c r="H11" s="22"/>
      <c r="I11" s="28"/>
      <c r="J11" s="22"/>
      <c r="K11" s="22"/>
      <c r="L11" s="34"/>
    </row>
    <row r="12" spans="1:12" x14ac:dyDescent="0.2">
      <c r="A12" s="7" t="s">
        <v>17</v>
      </c>
      <c r="B12" s="22"/>
      <c r="C12" s="22"/>
      <c r="D12" s="22"/>
      <c r="E12" s="28"/>
      <c r="F12" s="35"/>
      <c r="G12" s="22"/>
      <c r="H12" s="22"/>
      <c r="I12" s="28"/>
      <c r="J12" s="22"/>
      <c r="K12" s="22"/>
      <c r="L12" s="34"/>
    </row>
    <row r="13" spans="1:12" x14ac:dyDescent="0.2">
      <c r="A13" s="21" t="s">
        <v>13</v>
      </c>
      <c r="B13" s="22">
        <v>18328</v>
      </c>
      <c r="C13" s="23">
        <v>0.998964408350139</v>
      </c>
      <c r="D13" s="22">
        <v>19</v>
      </c>
      <c r="E13" s="24">
        <v>1.0355916498610126E-3</v>
      </c>
      <c r="F13" s="36">
        <f>D13</f>
        <v>19</v>
      </c>
      <c r="G13" s="37">
        <f>B14</f>
        <v>50</v>
      </c>
      <c r="H13" s="27"/>
      <c r="I13" s="28"/>
      <c r="J13" s="22"/>
      <c r="K13" s="22"/>
      <c r="L13" s="34"/>
    </row>
    <row r="14" spans="1:12" x14ac:dyDescent="0.2">
      <c r="A14" s="21" t="s">
        <v>14</v>
      </c>
      <c r="B14" s="22">
        <v>50</v>
      </c>
      <c r="C14" s="29">
        <v>0.18796992481203006</v>
      </c>
      <c r="D14" s="22">
        <v>216</v>
      </c>
      <c r="E14" s="30">
        <v>0.81203007518796988</v>
      </c>
      <c r="F14" s="38">
        <f>F13/F15</f>
        <v>1.0207919196260678E-3</v>
      </c>
      <c r="G14" s="39">
        <f>G13/G15</f>
        <v>2.6862945253317574E-3</v>
      </c>
      <c r="H14" s="40" t="s">
        <v>18</v>
      </c>
      <c r="I14" s="30">
        <f>F14-G14</f>
        <v>-1.6655026057056895E-3</v>
      </c>
      <c r="J14" s="33">
        <f>I14-1.96*N14</f>
        <v>-1.6655026057056895E-3</v>
      </c>
      <c r="K14" s="33">
        <f>I14+1.96*N14</f>
        <v>-1.6655026057056895E-3</v>
      </c>
      <c r="L14" s="34">
        <v>9.4997292873433281E-5</v>
      </c>
    </row>
    <row r="15" spans="1:12" x14ac:dyDescent="0.2">
      <c r="A15" s="21" t="s">
        <v>16</v>
      </c>
      <c r="B15" s="22">
        <v>18378</v>
      </c>
      <c r="C15" s="22"/>
      <c r="D15" s="22">
        <v>235</v>
      </c>
      <c r="E15" s="28"/>
      <c r="F15" s="35">
        <f>B15+D15</f>
        <v>18613</v>
      </c>
      <c r="G15" s="22">
        <f>F15</f>
        <v>18613</v>
      </c>
      <c r="H15" s="22"/>
      <c r="I15" s="28"/>
      <c r="J15" s="22"/>
      <c r="K15" s="22"/>
      <c r="L15" s="34"/>
    </row>
    <row r="16" spans="1:12" x14ac:dyDescent="0.2">
      <c r="A16" s="12"/>
      <c r="B16" s="15"/>
      <c r="C16" s="15"/>
      <c r="D16" s="15"/>
      <c r="E16" s="41"/>
      <c r="F16" s="14"/>
      <c r="G16" s="15"/>
      <c r="H16" s="15"/>
      <c r="I16" s="41"/>
      <c r="J16" s="15"/>
      <c r="K16" s="15"/>
      <c r="L16" s="42"/>
    </row>
    <row r="17" spans="1:12" ht="17" thickBot="1" x14ac:dyDescent="0.25">
      <c r="A17" s="43" t="s">
        <v>19</v>
      </c>
      <c r="B17" s="44">
        <f>(B10+B15)/(F10+F15)</f>
        <v>0.96986584107327145</v>
      </c>
      <c r="C17" s="44"/>
      <c r="D17" s="44">
        <f>(D10+D15)/(F10+F15)</f>
        <v>3.0134158926728587E-2</v>
      </c>
      <c r="E17" s="45"/>
      <c r="F17" s="46"/>
      <c r="G17" s="47"/>
      <c r="H17" s="48" t="s">
        <v>20</v>
      </c>
      <c r="I17" s="49">
        <f>I9-I14</f>
        <v>-3.4840364408635902E-2</v>
      </c>
      <c r="J17" s="50">
        <f>I17-1.96*N17</f>
        <v>-3.4840364408635902E-2</v>
      </c>
      <c r="K17" s="50">
        <f>I17+1.96*N17</f>
        <v>-3.4840364408635902E-2</v>
      </c>
      <c r="L17" s="51">
        <v>7.5131030755033226E-6</v>
      </c>
    </row>
    <row r="18" spans="1:12" x14ac:dyDescent="0.2">
      <c r="A18" s="52"/>
      <c r="B18" s="52"/>
      <c r="C18" s="53"/>
      <c r="D18" s="53"/>
      <c r="E18" s="53"/>
      <c r="F18" s="53"/>
      <c r="G18" s="53"/>
      <c r="H18" s="53"/>
      <c r="I18" s="53"/>
      <c r="J18" s="53"/>
      <c r="K18" s="53"/>
      <c r="L18" s="53"/>
    </row>
    <row r="19" spans="1:12" ht="17" thickBot="1" x14ac:dyDescent="0.25">
      <c r="A19" s="1" t="s">
        <v>21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2"/>
    </row>
    <row r="20" spans="1:12" x14ac:dyDescent="0.2">
      <c r="A20" s="3"/>
      <c r="B20" s="63" t="s">
        <v>1</v>
      </c>
      <c r="C20" s="63"/>
      <c r="D20" s="63"/>
      <c r="E20" s="64"/>
      <c r="F20" s="4"/>
      <c r="G20" s="5"/>
      <c r="H20" s="5"/>
      <c r="I20" s="5"/>
      <c r="J20" s="5"/>
      <c r="K20" s="5"/>
      <c r="L20" s="6"/>
    </row>
    <row r="21" spans="1:12" ht="43" x14ac:dyDescent="0.2">
      <c r="A21" s="7" t="s">
        <v>2</v>
      </c>
      <c r="B21" s="57" t="s">
        <v>3</v>
      </c>
      <c r="C21" s="57"/>
      <c r="D21" s="57" t="s">
        <v>4</v>
      </c>
      <c r="E21" s="58"/>
      <c r="F21" s="8" t="s">
        <v>5</v>
      </c>
      <c r="G21" s="9" t="s">
        <v>6</v>
      </c>
      <c r="H21" s="9"/>
      <c r="I21" s="10" t="s">
        <v>7</v>
      </c>
      <c r="J21" s="59" t="s">
        <v>8</v>
      </c>
      <c r="K21" s="59"/>
      <c r="L21" s="11" t="s">
        <v>9</v>
      </c>
    </row>
    <row r="22" spans="1:12" x14ac:dyDescent="0.2">
      <c r="A22" s="12"/>
      <c r="B22" s="13" t="s">
        <v>10</v>
      </c>
      <c r="C22" s="13" t="s">
        <v>11</v>
      </c>
      <c r="D22" s="13" t="s">
        <v>10</v>
      </c>
      <c r="E22" s="13" t="s">
        <v>11</v>
      </c>
      <c r="F22" s="14"/>
      <c r="G22" s="15"/>
      <c r="H22" s="15"/>
      <c r="I22" s="15"/>
      <c r="J22" s="15"/>
      <c r="K22" s="15"/>
      <c r="L22" s="16"/>
    </row>
    <row r="23" spans="1:12" x14ac:dyDescent="0.2">
      <c r="A23" s="7" t="s">
        <v>12</v>
      </c>
      <c r="B23" s="17"/>
      <c r="C23" s="17"/>
      <c r="D23" s="17"/>
      <c r="E23" s="18"/>
      <c r="F23" s="19"/>
      <c r="G23" s="17"/>
      <c r="H23" s="17"/>
      <c r="I23" s="18"/>
      <c r="J23" s="17"/>
      <c r="K23" s="17"/>
      <c r="L23" s="20"/>
    </row>
    <row r="24" spans="1:12" x14ac:dyDescent="0.2">
      <c r="A24" s="21" t="s">
        <v>13</v>
      </c>
      <c r="B24" s="22">
        <v>314</v>
      </c>
      <c r="C24" s="23">
        <v>0.99682539682539684</v>
      </c>
      <c r="D24" s="22">
        <v>1</v>
      </c>
      <c r="E24" s="24">
        <v>3.1746031746031746E-3</v>
      </c>
      <c r="F24" s="25">
        <f>D24</f>
        <v>1</v>
      </c>
      <c r="G24" s="26">
        <f>B25</f>
        <v>18</v>
      </c>
      <c r="H24" s="27"/>
      <c r="I24" s="28"/>
      <c r="J24" s="22"/>
      <c r="K24" s="22"/>
      <c r="L24" s="16"/>
    </row>
    <row r="25" spans="1:12" x14ac:dyDescent="0.2">
      <c r="A25" s="21" t="s">
        <v>14</v>
      </c>
      <c r="B25" s="22">
        <v>18</v>
      </c>
      <c r="C25" s="29">
        <v>8.4112149532710276E-2</v>
      </c>
      <c r="D25" s="22">
        <v>196</v>
      </c>
      <c r="E25" s="30">
        <v>0.91588785046728971</v>
      </c>
      <c r="F25" s="31">
        <f>F24/F26</f>
        <v>1.890359168241966E-3</v>
      </c>
      <c r="G25" s="29">
        <f>G24/G26</f>
        <v>3.4026465028355386E-2</v>
      </c>
      <c r="H25" s="32" t="s">
        <v>15</v>
      </c>
      <c r="I25" s="30">
        <f>F25-G25</f>
        <v>-3.2136105860113423E-2</v>
      </c>
      <c r="J25" s="33">
        <f>I25-1.96*N25</f>
        <v>-3.2136105860113423E-2</v>
      </c>
      <c r="K25" s="33">
        <f>I25+1.96*N25</f>
        <v>-3.2136105860113423E-2</v>
      </c>
      <c r="L25" s="34">
        <v>4.8082941344417134E-5</v>
      </c>
    </row>
    <row r="26" spans="1:12" x14ac:dyDescent="0.2">
      <c r="A26" s="21" t="s">
        <v>16</v>
      </c>
      <c r="B26" s="22">
        <v>332</v>
      </c>
      <c r="C26" s="22"/>
      <c r="D26" s="22">
        <v>197</v>
      </c>
      <c r="E26" s="28"/>
      <c r="F26" s="35">
        <f>B26+D26</f>
        <v>529</v>
      </c>
      <c r="G26" s="22">
        <f>F26</f>
        <v>529</v>
      </c>
      <c r="H26" s="22"/>
      <c r="I26" s="28"/>
      <c r="J26" s="22"/>
      <c r="K26" s="22"/>
      <c r="L26" s="34"/>
    </row>
    <row r="27" spans="1:12" x14ac:dyDescent="0.2">
      <c r="A27" s="12"/>
      <c r="B27" s="22"/>
      <c r="C27" s="22"/>
      <c r="D27" s="22"/>
      <c r="E27" s="28"/>
      <c r="F27" s="35"/>
      <c r="G27" s="22"/>
      <c r="H27" s="22"/>
      <c r="I27" s="28"/>
      <c r="J27" s="22"/>
      <c r="K27" s="22"/>
      <c r="L27" s="34"/>
    </row>
    <row r="28" spans="1:12" x14ac:dyDescent="0.2">
      <c r="A28" s="7" t="s">
        <v>17</v>
      </c>
      <c r="B28" s="22"/>
      <c r="C28" s="22"/>
      <c r="D28" s="22"/>
      <c r="E28" s="28"/>
      <c r="F28" s="35"/>
      <c r="G28" s="22"/>
      <c r="H28" s="22"/>
      <c r="I28" s="28"/>
      <c r="J28" s="22"/>
      <c r="K28" s="22"/>
      <c r="L28" s="34"/>
    </row>
    <row r="29" spans="1:12" x14ac:dyDescent="0.2">
      <c r="A29" s="21" t="s">
        <v>13</v>
      </c>
      <c r="B29" s="22">
        <v>13322</v>
      </c>
      <c r="C29" s="23">
        <v>0.99969983490920011</v>
      </c>
      <c r="D29" s="22">
        <v>4</v>
      </c>
      <c r="E29" s="24">
        <v>3.0016509079993996E-4</v>
      </c>
      <c r="F29" s="36">
        <f>D29</f>
        <v>4</v>
      </c>
      <c r="G29" s="37">
        <f>B30</f>
        <v>13</v>
      </c>
      <c r="H29" s="27"/>
      <c r="I29" s="28"/>
      <c r="J29" s="22"/>
      <c r="K29" s="22"/>
      <c r="L29" s="34"/>
    </row>
    <row r="30" spans="1:12" x14ac:dyDescent="0.2">
      <c r="A30" s="21" t="s">
        <v>14</v>
      </c>
      <c r="B30" s="22">
        <v>13</v>
      </c>
      <c r="C30" s="29">
        <v>0.16250000000000001</v>
      </c>
      <c r="D30" s="22">
        <v>67</v>
      </c>
      <c r="E30" s="30">
        <v>0.83750000000000002</v>
      </c>
      <c r="F30" s="38">
        <f>F29/F31</f>
        <v>2.983738624496494E-4</v>
      </c>
      <c r="G30" s="39">
        <f>G29/G31</f>
        <v>9.6971505296136057E-4</v>
      </c>
      <c r="H30" s="40" t="s">
        <v>18</v>
      </c>
      <c r="I30" s="30">
        <f>F30-G30</f>
        <v>-6.7134119051171122E-4</v>
      </c>
      <c r="J30" s="33">
        <f>I30-1.96*N30</f>
        <v>-6.7134119051171122E-4</v>
      </c>
      <c r="K30" s="33">
        <f>I30+1.96*N30</f>
        <v>-6.7134119051171122E-4</v>
      </c>
      <c r="L30" s="34">
        <v>1.4524511080970304E-2</v>
      </c>
    </row>
    <row r="31" spans="1:12" x14ac:dyDescent="0.2">
      <c r="A31" s="21" t="s">
        <v>16</v>
      </c>
      <c r="B31" s="22">
        <v>13335</v>
      </c>
      <c r="C31" s="22"/>
      <c r="D31" s="22">
        <v>71</v>
      </c>
      <c r="E31" s="28"/>
      <c r="F31" s="35">
        <f>B31+D31</f>
        <v>13406</v>
      </c>
      <c r="G31" s="22">
        <f>F31</f>
        <v>13406</v>
      </c>
      <c r="H31" s="22"/>
      <c r="I31" s="28"/>
      <c r="J31" s="22"/>
      <c r="K31" s="22"/>
      <c r="L31" s="34"/>
    </row>
    <row r="32" spans="1:12" x14ac:dyDescent="0.2">
      <c r="A32" s="12"/>
      <c r="B32" s="15"/>
      <c r="C32" s="15"/>
      <c r="D32" s="15"/>
      <c r="E32" s="41"/>
      <c r="F32" s="14"/>
      <c r="G32" s="15"/>
      <c r="H32" s="15"/>
      <c r="I32" s="41"/>
      <c r="J32" s="15"/>
      <c r="K32" s="15"/>
      <c r="L32" s="42"/>
    </row>
    <row r="33" spans="1:12" ht="17" thickBot="1" x14ac:dyDescent="0.25">
      <c r="A33" s="43" t="s">
        <v>19</v>
      </c>
      <c r="B33" s="44">
        <f>(B26+B31)/(F26+F31)</f>
        <v>0.98076785073555794</v>
      </c>
      <c r="C33" s="44"/>
      <c r="D33" s="44">
        <f>(D26+D31)/(F26+F31)</f>
        <v>1.9232149264442052E-2</v>
      </c>
      <c r="E33" s="45"/>
      <c r="F33" s="46"/>
      <c r="G33" s="47"/>
      <c r="H33" s="48" t="s">
        <v>20</v>
      </c>
      <c r="I33" s="49">
        <f>I25-I30</f>
        <v>-3.1464764669601714E-2</v>
      </c>
      <c r="J33" s="50">
        <f>I33-1.96*N33</f>
        <v>-3.1464764669601714E-2</v>
      </c>
      <c r="K33" s="50">
        <f>I33+1.96*N33</f>
        <v>-3.1464764669601714E-2</v>
      </c>
      <c r="L33" s="51">
        <v>6.78339260298206E-5</v>
      </c>
    </row>
    <row r="34" spans="1:12" x14ac:dyDescent="0.2">
      <c r="A34" s="52"/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</row>
    <row r="35" spans="1:12" ht="17" thickBot="1" x14ac:dyDescent="0.25">
      <c r="A35" s="62" t="s">
        <v>22</v>
      </c>
      <c r="B35" s="62"/>
      <c r="C35" s="1"/>
      <c r="D35" s="1"/>
      <c r="E35" s="1"/>
      <c r="F35" s="1"/>
      <c r="G35" s="1"/>
      <c r="H35" s="1"/>
      <c r="I35" s="1"/>
      <c r="J35" s="1"/>
      <c r="K35" s="1"/>
      <c r="L35" s="2"/>
    </row>
    <row r="36" spans="1:12" x14ac:dyDescent="0.2">
      <c r="A36" s="3"/>
      <c r="B36" s="63" t="s">
        <v>1</v>
      </c>
      <c r="C36" s="63"/>
      <c r="D36" s="63"/>
      <c r="E36" s="64"/>
      <c r="F36" s="4"/>
      <c r="G36" s="5"/>
      <c r="H36" s="5"/>
      <c r="I36" s="5"/>
      <c r="J36" s="5"/>
      <c r="K36" s="5"/>
      <c r="L36" s="6"/>
    </row>
    <row r="37" spans="1:12" ht="43" x14ac:dyDescent="0.2">
      <c r="A37" s="7" t="s">
        <v>2</v>
      </c>
      <c r="B37" s="57" t="s">
        <v>3</v>
      </c>
      <c r="C37" s="57"/>
      <c r="D37" s="57" t="s">
        <v>4</v>
      </c>
      <c r="E37" s="58"/>
      <c r="F37" s="8" t="s">
        <v>5</v>
      </c>
      <c r="G37" s="9" t="s">
        <v>6</v>
      </c>
      <c r="H37" s="9"/>
      <c r="I37" s="10" t="s">
        <v>7</v>
      </c>
      <c r="J37" s="59" t="s">
        <v>8</v>
      </c>
      <c r="K37" s="59"/>
      <c r="L37" s="11" t="s">
        <v>9</v>
      </c>
    </row>
    <row r="38" spans="1:12" x14ac:dyDescent="0.2">
      <c r="A38" s="12"/>
      <c r="B38" s="13" t="s">
        <v>10</v>
      </c>
      <c r="C38" s="13" t="s">
        <v>11</v>
      </c>
      <c r="D38" s="13" t="s">
        <v>10</v>
      </c>
      <c r="E38" s="13" t="s">
        <v>11</v>
      </c>
      <c r="F38" s="14"/>
      <c r="G38" s="15"/>
      <c r="H38" s="15"/>
      <c r="I38" s="15"/>
      <c r="J38" s="15"/>
      <c r="K38" s="15"/>
      <c r="L38" s="16"/>
    </row>
    <row r="39" spans="1:12" x14ac:dyDescent="0.2">
      <c r="A39" s="7" t="s">
        <v>12</v>
      </c>
      <c r="B39" s="17"/>
      <c r="C39" s="17"/>
      <c r="D39" s="17"/>
      <c r="E39" s="18"/>
      <c r="F39" s="19"/>
      <c r="G39" s="17"/>
      <c r="H39" s="17"/>
      <c r="I39" s="18"/>
      <c r="J39" s="17"/>
      <c r="K39" s="17"/>
      <c r="L39" s="20"/>
    </row>
    <row r="40" spans="1:12" x14ac:dyDescent="0.2">
      <c r="A40" s="21" t="s">
        <v>13</v>
      </c>
      <c r="B40" s="22">
        <v>64</v>
      </c>
      <c r="C40" s="23">
        <v>0.94117647058823528</v>
      </c>
      <c r="D40" s="22">
        <v>4</v>
      </c>
      <c r="E40" s="24">
        <v>5.8823529411764705E-2</v>
      </c>
      <c r="F40" s="25">
        <f>D40</f>
        <v>4</v>
      </c>
      <c r="G40" s="26">
        <f>B41</f>
        <v>14</v>
      </c>
      <c r="H40" s="27"/>
      <c r="I40" s="28"/>
      <c r="J40" s="22"/>
      <c r="K40" s="22"/>
      <c r="L40" s="16"/>
    </row>
    <row r="41" spans="1:12" x14ac:dyDescent="0.2">
      <c r="A41" s="21" t="s">
        <v>14</v>
      </c>
      <c r="B41" s="22">
        <v>14</v>
      </c>
      <c r="C41" s="29">
        <v>0.11382113821138211</v>
      </c>
      <c r="D41" s="22">
        <v>109</v>
      </c>
      <c r="E41" s="30">
        <v>0.88617886178861793</v>
      </c>
      <c r="F41" s="31">
        <f>F40/F42</f>
        <v>2.0942408376963352E-2</v>
      </c>
      <c r="G41" s="29">
        <f>G40/G42</f>
        <v>7.3298429319371722E-2</v>
      </c>
      <c r="H41" s="32" t="s">
        <v>15</v>
      </c>
      <c r="I41" s="30">
        <f>F41-G41</f>
        <v>-5.235602094240837E-2</v>
      </c>
      <c r="J41" s="33">
        <f>I41-1.96*N41</f>
        <v>-5.235602094240837E-2</v>
      </c>
      <c r="K41" s="33">
        <f>I41+1.96*N41</f>
        <v>-5.235602094240837E-2</v>
      </c>
      <c r="L41" s="34">
        <v>9.2110627270494995E-3</v>
      </c>
    </row>
    <row r="42" spans="1:12" x14ac:dyDescent="0.2">
      <c r="A42" s="21" t="s">
        <v>16</v>
      </c>
      <c r="B42" s="22">
        <v>78</v>
      </c>
      <c r="C42" s="22"/>
      <c r="D42" s="22">
        <v>113</v>
      </c>
      <c r="E42" s="28"/>
      <c r="F42" s="35">
        <f>B42+D42</f>
        <v>191</v>
      </c>
      <c r="G42" s="22">
        <f>F42</f>
        <v>191</v>
      </c>
      <c r="H42" s="22"/>
      <c r="I42" s="28"/>
      <c r="J42" s="22"/>
      <c r="K42" s="22"/>
      <c r="L42" s="34"/>
    </row>
    <row r="43" spans="1:12" x14ac:dyDescent="0.2">
      <c r="A43" s="12"/>
      <c r="B43" s="22"/>
      <c r="C43" s="22"/>
      <c r="D43" s="22"/>
      <c r="E43" s="28"/>
      <c r="F43" s="35"/>
      <c r="G43" s="22"/>
      <c r="H43" s="22"/>
      <c r="I43" s="28"/>
      <c r="J43" s="22"/>
      <c r="K43" s="22"/>
      <c r="L43" s="34"/>
    </row>
    <row r="44" spans="1:12" x14ac:dyDescent="0.2">
      <c r="A44" s="7" t="s">
        <v>17</v>
      </c>
      <c r="B44" s="22"/>
      <c r="C44" s="22"/>
      <c r="D44" s="22"/>
      <c r="E44" s="28"/>
      <c r="F44" s="35"/>
      <c r="G44" s="22"/>
      <c r="H44" s="22"/>
      <c r="I44" s="28"/>
      <c r="J44" s="22"/>
      <c r="K44" s="22"/>
      <c r="L44" s="34"/>
    </row>
    <row r="45" spans="1:12" x14ac:dyDescent="0.2">
      <c r="A45" s="21" t="s">
        <v>13</v>
      </c>
      <c r="B45" s="22">
        <v>2138</v>
      </c>
      <c r="C45" s="23">
        <v>0.99488134015821317</v>
      </c>
      <c r="D45" s="22">
        <v>11</v>
      </c>
      <c r="E45" s="24">
        <v>5.1186598417868774E-3</v>
      </c>
      <c r="F45" s="36">
        <f>D45</f>
        <v>11</v>
      </c>
      <c r="G45" s="37">
        <f>B46</f>
        <v>28</v>
      </c>
      <c r="H45" s="27"/>
      <c r="I45" s="28"/>
      <c r="J45" s="22"/>
      <c r="K45" s="22"/>
      <c r="L45" s="34"/>
    </row>
    <row r="46" spans="1:12" x14ac:dyDescent="0.2">
      <c r="A46" s="21" t="s">
        <v>14</v>
      </c>
      <c r="B46" s="22">
        <v>28</v>
      </c>
      <c r="C46" s="29">
        <v>0.25688073394495414</v>
      </c>
      <c r="D46" s="22">
        <v>81</v>
      </c>
      <c r="E46" s="30">
        <v>0.74311926605504586</v>
      </c>
      <c r="F46" s="38">
        <f>F45/F47</f>
        <v>4.8715677590788304E-3</v>
      </c>
      <c r="G46" s="39">
        <f>G45/G47</f>
        <v>1.2400354295837024E-2</v>
      </c>
      <c r="H46" s="40" t="s">
        <v>18</v>
      </c>
      <c r="I46" s="30">
        <f>F46-G46</f>
        <v>-7.5287865367581934E-3</v>
      </c>
      <c r="J46" s="33">
        <f>I46-1.96*N46</f>
        <v>-7.5287865367581934E-3</v>
      </c>
      <c r="K46" s="33">
        <f>I46+1.96*N46</f>
        <v>-7.5287865367581934E-3</v>
      </c>
      <c r="L46" s="34">
        <v>3.2426539853356307E-3</v>
      </c>
    </row>
    <row r="47" spans="1:12" x14ac:dyDescent="0.2">
      <c r="A47" s="21" t="s">
        <v>16</v>
      </c>
      <c r="B47" s="22">
        <v>2166</v>
      </c>
      <c r="C47" s="22"/>
      <c r="D47" s="22">
        <v>92</v>
      </c>
      <c r="E47" s="28"/>
      <c r="F47" s="35">
        <f>B47+D47</f>
        <v>2258</v>
      </c>
      <c r="G47" s="22">
        <f>F47</f>
        <v>2258</v>
      </c>
      <c r="H47" s="22"/>
      <c r="I47" s="28"/>
      <c r="J47" s="22"/>
      <c r="K47" s="22"/>
      <c r="L47" s="34"/>
    </row>
    <row r="48" spans="1:12" x14ac:dyDescent="0.2">
      <c r="A48" s="12"/>
      <c r="B48" s="15"/>
      <c r="C48" s="15"/>
      <c r="D48" s="15"/>
      <c r="E48" s="41"/>
      <c r="F48" s="14"/>
      <c r="G48" s="15"/>
      <c r="H48" s="15"/>
      <c r="I48" s="41"/>
      <c r="J48" s="15"/>
      <c r="K48" s="15"/>
      <c r="L48" s="42"/>
    </row>
    <row r="49" spans="1:12" ht="17" thickBot="1" x14ac:dyDescent="0.25">
      <c r="A49" s="43" t="s">
        <v>19</v>
      </c>
      <c r="B49" s="44">
        <f>(B42+B47)/(F42+F47)</f>
        <v>0.91629236423029803</v>
      </c>
      <c r="C49" s="44"/>
      <c r="D49" s="44">
        <f>(D42+D47)/(F42+F47)</f>
        <v>8.3707635769701916E-2</v>
      </c>
      <c r="E49" s="45"/>
      <c r="F49" s="46"/>
      <c r="G49" s="47"/>
      <c r="H49" s="48" t="s">
        <v>20</v>
      </c>
      <c r="I49" s="49">
        <f>I41-I46</f>
        <v>-4.4827234405650174E-2</v>
      </c>
      <c r="J49" s="50">
        <f>I49-1.96*N49</f>
        <v>-4.4827234405650174E-2</v>
      </c>
      <c r="K49" s="50">
        <f>I49+1.96*N49</f>
        <v>-4.4827234405650174E-2</v>
      </c>
      <c r="L49" s="54">
        <v>2.2609059899863223E-2</v>
      </c>
    </row>
    <row r="50" spans="1:12" x14ac:dyDescent="0.2">
      <c r="A50" s="52"/>
      <c r="B50" s="52"/>
      <c r="C50" s="53"/>
      <c r="D50" s="53"/>
      <c r="E50" s="53"/>
      <c r="F50" s="53"/>
      <c r="G50" s="53"/>
      <c r="H50" s="53"/>
      <c r="I50" s="53"/>
      <c r="J50" s="53"/>
      <c r="K50" s="53"/>
      <c r="L50" s="53"/>
    </row>
    <row r="51" spans="1:12" ht="17" thickBot="1" x14ac:dyDescent="0.25">
      <c r="A51" s="1" t="s">
        <v>23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2"/>
    </row>
    <row r="52" spans="1:12" x14ac:dyDescent="0.2">
      <c r="A52" s="3"/>
      <c r="B52" s="63" t="s">
        <v>1</v>
      </c>
      <c r="C52" s="63"/>
      <c r="D52" s="63"/>
      <c r="E52" s="64"/>
      <c r="F52" s="4"/>
      <c r="G52" s="5"/>
      <c r="H52" s="5"/>
      <c r="I52" s="5"/>
      <c r="J52" s="5"/>
      <c r="K52" s="5"/>
      <c r="L52" s="6"/>
    </row>
    <row r="53" spans="1:12" ht="43" x14ac:dyDescent="0.2">
      <c r="A53" s="7" t="s">
        <v>2</v>
      </c>
      <c r="B53" s="57" t="s">
        <v>3</v>
      </c>
      <c r="C53" s="57"/>
      <c r="D53" s="57" t="s">
        <v>4</v>
      </c>
      <c r="E53" s="58"/>
      <c r="F53" s="8" t="s">
        <v>5</v>
      </c>
      <c r="G53" s="9" t="s">
        <v>6</v>
      </c>
      <c r="H53" s="9"/>
      <c r="I53" s="10" t="s">
        <v>7</v>
      </c>
      <c r="J53" s="59" t="s">
        <v>8</v>
      </c>
      <c r="K53" s="59"/>
      <c r="L53" s="11" t="s">
        <v>9</v>
      </c>
    </row>
    <row r="54" spans="1:12" x14ac:dyDescent="0.2">
      <c r="A54" s="12"/>
      <c r="B54" s="13" t="s">
        <v>10</v>
      </c>
      <c r="C54" s="13" t="s">
        <v>11</v>
      </c>
      <c r="D54" s="13" t="s">
        <v>10</v>
      </c>
      <c r="E54" s="13" t="s">
        <v>11</v>
      </c>
      <c r="F54" s="14"/>
      <c r="G54" s="15"/>
      <c r="H54" s="15"/>
      <c r="I54" s="15"/>
      <c r="J54" s="15"/>
      <c r="K54" s="15"/>
      <c r="L54" s="16"/>
    </row>
    <row r="55" spans="1:12" x14ac:dyDescent="0.2">
      <c r="A55" s="7" t="s">
        <v>12</v>
      </c>
      <c r="B55" s="17"/>
      <c r="C55" s="17"/>
      <c r="D55" s="17"/>
      <c r="E55" s="18"/>
      <c r="F55" s="19"/>
      <c r="G55" s="17"/>
      <c r="H55" s="17"/>
      <c r="I55" s="18"/>
      <c r="J55" s="17"/>
      <c r="K55" s="17"/>
      <c r="L55" s="20"/>
    </row>
    <row r="56" spans="1:12" x14ac:dyDescent="0.2">
      <c r="A56" s="21" t="s">
        <v>13</v>
      </c>
      <c r="B56" s="22">
        <v>7</v>
      </c>
      <c r="C56" s="23">
        <v>1</v>
      </c>
      <c r="D56" s="22">
        <v>0</v>
      </c>
      <c r="E56" s="24">
        <v>0</v>
      </c>
      <c r="F56" s="25">
        <f>D56</f>
        <v>0</v>
      </c>
      <c r="G56" s="26">
        <f>B57</f>
        <v>1</v>
      </c>
      <c r="H56" s="27"/>
      <c r="I56" s="28"/>
      <c r="J56" s="22"/>
      <c r="K56" s="22"/>
      <c r="L56" s="16"/>
    </row>
    <row r="57" spans="1:12" x14ac:dyDescent="0.2">
      <c r="A57" s="21" t="s">
        <v>14</v>
      </c>
      <c r="B57" s="22">
        <v>1</v>
      </c>
      <c r="C57" s="29">
        <v>2.5000000000000001E-2</v>
      </c>
      <c r="D57" s="22">
        <v>39</v>
      </c>
      <c r="E57" s="30">
        <v>0.97499999999999998</v>
      </c>
      <c r="F57" s="31">
        <f>F56/F58</f>
        <v>0</v>
      </c>
      <c r="G57" s="29">
        <f>G56/G58</f>
        <v>2.1276595744680851E-2</v>
      </c>
      <c r="H57" s="32" t="s">
        <v>15</v>
      </c>
      <c r="I57" s="30">
        <f>F57-G57</f>
        <v>-2.1276595744680851E-2</v>
      </c>
      <c r="J57" s="33">
        <f>I57-1.96*N57</f>
        <v>-2.1276595744680851E-2</v>
      </c>
      <c r="K57" s="33">
        <f>I57+1.96*N57</f>
        <v>-2.1276595744680851E-2</v>
      </c>
      <c r="L57" s="55">
        <v>0.15865525393145699</v>
      </c>
    </row>
    <row r="58" spans="1:12" x14ac:dyDescent="0.2">
      <c r="A58" s="21" t="s">
        <v>16</v>
      </c>
      <c r="B58" s="22">
        <v>8</v>
      </c>
      <c r="C58" s="22"/>
      <c r="D58" s="22">
        <v>39</v>
      </c>
      <c r="E58" s="28"/>
      <c r="F58" s="35">
        <f>B58+D58</f>
        <v>47</v>
      </c>
      <c r="G58" s="22">
        <f>F58</f>
        <v>47</v>
      </c>
      <c r="H58" s="22"/>
      <c r="I58" s="28"/>
      <c r="J58" s="22"/>
      <c r="K58" s="22"/>
      <c r="L58" s="55"/>
    </row>
    <row r="59" spans="1:12" x14ac:dyDescent="0.2">
      <c r="A59" s="12"/>
      <c r="B59" s="22"/>
      <c r="C59" s="22"/>
      <c r="D59" s="22"/>
      <c r="E59" s="28"/>
      <c r="F59" s="35"/>
      <c r="G59" s="22"/>
      <c r="H59" s="22"/>
      <c r="I59" s="28"/>
      <c r="J59" s="22"/>
      <c r="K59" s="22"/>
      <c r="L59" s="55"/>
    </row>
    <row r="60" spans="1:12" x14ac:dyDescent="0.2">
      <c r="A60" s="7" t="s">
        <v>17</v>
      </c>
      <c r="B60" s="22"/>
      <c r="C60" s="22"/>
      <c r="D60" s="22"/>
      <c r="E60" s="28"/>
      <c r="F60" s="35"/>
      <c r="G60" s="22"/>
      <c r="H60" s="22"/>
      <c r="I60" s="28"/>
      <c r="J60" s="22"/>
      <c r="K60" s="22"/>
      <c r="L60" s="55"/>
    </row>
    <row r="61" spans="1:12" x14ac:dyDescent="0.2">
      <c r="A61" s="21" t="s">
        <v>13</v>
      </c>
      <c r="B61" s="22">
        <v>2868</v>
      </c>
      <c r="C61" s="23">
        <v>0.99860724233983289</v>
      </c>
      <c r="D61" s="22">
        <v>4</v>
      </c>
      <c r="E61" s="24">
        <v>1.3927576601671309E-3</v>
      </c>
      <c r="F61" s="36">
        <f>D61</f>
        <v>4</v>
      </c>
      <c r="G61" s="37">
        <f>B62</f>
        <v>9</v>
      </c>
      <c r="H61" s="27"/>
      <c r="I61" s="28"/>
      <c r="J61" s="22"/>
      <c r="K61" s="22"/>
      <c r="L61" s="55"/>
    </row>
    <row r="62" spans="1:12" x14ac:dyDescent="0.2">
      <c r="A62" s="21" t="s">
        <v>14</v>
      </c>
      <c r="B62" s="22">
        <v>9</v>
      </c>
      <c r="C62" s="29">
        <v>0.11688311688311688</v>
      </c>
      <c r="D62" s="22">
        <v>68</v>
      </c>
      <c r="E62" s="30">
        <v>0.88311688311688308</v>
      </c>
      <c r="F62" s="38">
        <f>F61/F63</f>
        <v>1.3563919972872161E-3</v>
      </c>
      <c r="G62" s="39">
        <f>G61/G63</f>
        <v>3.0518819938962359E-3</v>
      </c>
      <c r="H62" s="40" t="s">
        <v>18</v>
      </c>
      <c r="I62" s="30">
        <f>F62-G62</f>
        <v>-1.6954899966090198E-3</v>
      </c>
      <c r="J62" s="33">
        <f>I62-1.96*N62</f>
        <v>-1.6954899966090198E-3</v>
      </c>
      <c r="K62" s="33">
        <f>I62+1.96*N62</f>
        <v>-1.6954899966090198E-3</v>
      </c>
      <c r="L62" s="55">
        <v>8.2758929348735077E-2</v>
      </c>
    </row>
    <row r="63" spans="1:12" x14ac:dyDescent="0.2">
      <c r="A63" s="21" t="s">
        <v>16</v>
      </c>
      <c r="B63" s="22">
        <v>2877</v>
      </c>
      <c r="C63" s="22"/>
      <c r="D63" s="22">
        <v>72</v>
      </c>
      <c r="E63" s="28"/>
      <c r="F63" s="35">
        <f>B63+D63</f>
        <v>2949</v>
      </c>
      <c r="G63" s="22">
        <f>F63</f>
        <v>2949</v>
      </c>
      <c r="H63" s="22"/>
      <c r="I63" s="28"/>
      <c r="J63" s="22"/>
      <c r="K63" s="22"/>
      <c r="L63" s="55"/>
    </row>
    <row r="64" spans="1:12" x14ac:dyDescent="0.2">
      <c r="A64" s="12"/>
      <c r="B64" s="15"/>
      <c r="C64" s="15"/>
      <c r="D64" s="15"/>
      <c r="E64" s="41"/>
      <c r="F64" s="14"/>
      <c r="G64" s="15"/>
      <c r="H64" s="15"/>
      <c r="I64" s="41"/>
      <c r="J64" s="15"/>
      <c r="K64" s="15"/>
      <c r="L64" s="56"/>
    </row>
    <row r="65" spans="1:13" ht="17" thickBot="1" x14ac:dyDescent="0.25">
      <c r="A65" s="43" t="s">
        <v>19</v>
      </c>
      <c r="B65" s="44">
        <f>(B58+B63)/(F58+F63)</f>
        <v>0.96295060080106809</v>
      </c>
      <c r="C65" s="44"/>
      <c r="D65" s="44">
        <f>(D58+D63)/(F58+F63)</f>
        <v>3.7049399198931909E-2</v>
      </c>
      <c r="E65" s="45"/>
      <c r="F65" s="46"/>
      <c r="G65" s="47"/>
      <c r="H65" s="48" t="s">
        <v>20</v>
      </c>
      <c r="I65" s="49">
        <f>I57-I62</f>
        <v>-1.9581105748071832E-2</v>
      </c>
      <c r="J65" s="50">
        <f>I65-1.96*N65</f>
        <v>-1.9581105748071832E-2</v>
      </c>
      <c r="K65" s="50">
        <f>I65+1.96*N65</f>
        <v>-1.9581105748071832E-2</v>
      </c>
      <c r="L65" s="54">
        <v>0.17910107863951785</v>
      </c>
    </row>
    <row r="68" spans="1:13" x14ac:dyDescent="0.2">
      <c r="A68" s="60" t="s">
        <v>24</v>
      </c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</row>
    <row r="69" spans="1:13" x14ac:dyDescent="0.2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</row>
    <row r="70" spans="1:13" x14ac:dyDescent="0.2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</row>
    <row r="71" spans="1:13" x14ac:dyDescent="0.2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</row>
    <row r="73" spans="1:13" x14ac:dyDescent="0.2">
      <c r="A73" s="61" t="s">
        <v>25</v>
      </c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</row>
    <row r="74" spans="1:13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</row>
  </sheetData>
  <mergeCells count="20">
    <mergeCell ref="A1:L1"/>
    <mergeCell ref="B52:E52"/>
    <mergeCell ref="B4:E4"/>
    <mergeCell ref="B5:C5"/>
    <mergeCell ref="D5:E5"/>
    <mergeCell ref="J5:K5"/>
    <mergeCell ref="B20:E20"/>
    <mergeCell ref="B21:C21"/>
    <mergeCell ref="D21:E21"/>
    <mergeCell ref="J21:K21"/>
    <mergeCell ref="A35:B35"/>
    <mergeCell ref="B36:E36"/>
    <mergeCell ref="B37:C37"/>
    <mergeCell ref="D37:E37"/>
    <mergeCell ref="J37:K37"/>
    <mergeCell ref="B53:C53"/>
    <mergeCell ref="D53:E53"/>
    <mergeCell ref="J53:K53"/>
    <mergeCell ref="A68:M71"/>
    <mergeCell ref="A73:M7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S6 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2017-07-23T19:08:34Z</dcterms:created>
  <dcterms:modified xsi:type="dcterms:W3CDTF">2017-08-15T11:09:02Z</dcterms:modified>
</cp:coreProperties>
</file>